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65" yWindow="105" windowWidth="11865" windowHeight="8055"/>
  </bookViews>
  <sheets>
    <sheet name="общий" sheetId="1" r:id="rId1"/>
    <sheet name="зима, весна" sheetId="2" r:id="rId2"/>
    <sheet name="лето, осень" sheetId="3" r:id="rId3"/>
    <sheet name="меню" sheetId="4" r:id="rId4"/>
  </sheets>
  <calcPr calcId="144525"/>
</workbook>
</file>

<file path=xl/calcChain.xml><?xml version="1.0" encoding="utf-8"?>
<calcChain xmlns="http://schemas.openxmlformats.org/spreadsheetml/2006/main">
  <c r="Y121" i="2" l="1"/>
  <c r="Y120" i="2"/>
  <c r="AE42" i="2"/>
  <c r="AE41" i="2"/>
  <c r="AE40" i="2"/>
  <c r="M25" i="2"/>
  <c r="AG155" i="3"/>
  <c r="AG154" i="3"/>
  <c r="AG153" i="3"/>
  <c r="AG135" i="3"/>
  <c r="AG132" i="3"/>
  <c r="AG131" i="3"/>
  <c r="AA129" i="3"/>
  <c r="AA128" i="3"/>
  <c r="AA127" i="3"/>
  <c r="AA126" i="3"/>
  <c r="AA125" i="3"/>
  <c r="AA123" i="3"/>
  <c r="AA122" i="3"/>
  <c r="AA121" i="3"/>
  <c r="AA120" i="3"/>
  <c r="AA119" i="3"/>
  <c r="AA118" i="3"/>
  <c r="AA117" i="3"/>
  <c r="AA116" i="3"/>
  <c r="AA114" i="3"/>
  <c r="AA113" i="3"/>
  <c r="AA112" i="3"/>
  <c r="AA111" i="3"/>
  <c r="AA110" i="3"/>
  <c r="AA109" i="3"/>
  <c r="AA108" i="3"/>
  <c r="AA107" i="3"/>
  <c r="AA101" i="3"/>
  <c r="AA100" i="3"/>
  <c r="AA99" i="3"/>
  <c r="AA98" i="3"/>
  <c r="AA97" i="3"/>
  <c r="AA96" i="3"/>
  <c r="U159" i="3"/>
  <c r="U158" i="3"/>
  <c r="U157" i="3"/>
  <c r="U155" i="3"/>
  <c r="U134" i="3"/>
  <c r="O158" i="3"/>
  <c r="O157" i="3"/>
  <c r="O156" i="3"/>
  <c r="O154" i="3"/>
  <c r="O153" i="3"/>
  <c r="O152" i="3"/>
  <c r="O151" i="3"/>
  <c r="O150" i="3"/>
  <c r="O149" i="3"/>
  <c r="O148" i="3"/>
  <c r="O132" i="3"/>
  <c r="O130" i="3"/>
  <c r="O129" i="3"/>
  <c r="O128" i="3"/>
  <c r="G104" i="2"/>
  <c r="G103" i="2"/>
  <c r="G102" i="2"/>
  <c r="AG101" i="3"/>
  <c r="AG100" i="3"/>
  <c r="AG99" i="3"/>
  <c r="AG98" i="3"/>
  <c r="AG97" i="3"/>
  <c r="AG96" i="3"/>
  <c r="U101" i="3"/>
  <c r="U100" i="3"/>
  <c r="U99" i="3"/>
  <c r="U98" i="3"/>
  <c r="U97" i="3"/>
  <c r="U96" i="3"/>
  <c r="I102" i="3"/>
  <c r="I101" i="3"/>
  <c r="I100" i="3"/>
  <c r="I99" i="3"/>
  <c r="I98" i="3"/>
  <c r="I97" i="3"/>
  <c r="O98" i="3"/>
  <c r="O97" i="3"/>
  <c r="O96" i="3"/>
  <c r="I156" i="3"/>
  <c r="I155" i="3"/>
  <c r="I154" i="3"/>
  <c r="I152" i="3"/>
  <c r="I151" i="3"/>
  <c r="I150" i="3"/>
  <c r="I149" i="3"/>
  <c r="I148" i="3"/>
  <c r="I147" i="3"/>
  <c r="AA74" i="3"/>
  <c r="AA73" i="3"/>
  <c r="AA72" i="3"/>
  <c r="AA70" i="3"/>
  <c r="AA69" i="3"/>
  <c r="AA68" i="3"/>
  <c r="AA67" i="3"/>
  <c r="AA66" i="3"/>
  <c r="AG54" i="3"/>
  <c r="AG52" i="3"/>
  <c r="AA51" i="3"/>
  <c r="AA48" i="3"/>
  <c r="AA47" i="3"/>
  <c r="AA45" i="3"/>
  <c r="AA44" i="3"/>
  <c r="AA43" i="3"/>
  <c r="AA42" i="3"/>
  <c r="AA41" i="3"/>
  <c r="AA40" i="3"/>
  <c r="AA39" i="3"/>
  <c r="AA38" i="3"/>
  <c r="AA36" i="3"/>
  <c r="AA35" i="3"/>
  <c r="AA34" i="3"/>
  <c r="AA33" i="3"/>
  <c r="AA32" i="3"/>
  <c r="AA31" i="3"/>
  <c r="AA30" i="3"/>
  <c r="AA29" i="3"/>
  <c r="AA28" i="3"/>
  <c r="AA27" i="3"/>
  <c r="AG17" i="3"/>
  <c r="AG16" i="3"/>
  <c r="AG15" i="3"/>
  <c r="AA17" i="3"/>
  <c r="AA16" i="3"/>
  <c r="AA15" i="3"/>
  <c r="AA20" i="3"/>
  <c r="AA19" i="3"/>
  <c r="AA18" i="3"/>
  <c r="U77" i="3"/>
  <c r="U76" i="3"/>
  <c r="U75" i="3"/>
  <c r="U74" i="3"/>
  <c r="U72" i="3"/>
  <c r="U71" i="3"/>
  <c r="U70" i="3"/>
  <c r="U69" i="3"/>
  <c r="U68" i="3"/>
  <c r="U67" i="3"/>
  <c r="U66" i="3"/>
  <c r="U51" i="3"/>
  <c r="U49" i="3"/>
  <c r="U48" i="3"/>
  <c r="U47" i="3"/>
  <c r="U45" i="3"/>
  <c r="U44" i="3"/>
  <c r="U43" i="3"/>
  <c r="U42" i="3"/>
  <c r="U41" i="3"/>
  <c r="U40" i="3"/>
  <c r="U39" i="3"/>
  <c r="U38" i="3"/>
  <c r="U37" i="3"/>
  <c r="U36" i="3"/>
  <c r="U34" i="3"/>
  <c r="U33" i="3"/>
  <c r="U32" i="3"/>
  <c r="U31" i="3"/>
  <c r="U30" i="3"/>
  <c r="U29" i="3"/>
  <c r="U28" i="3"/>
  <c r="U27" i="3"/>
  <c r="AG51" i="3"/>
  <c r="AG50" i="3"/>
  <c r="I44" i="3"/>
  <c r="I43" i="3"/>
  <c r="I42" i="3"/>
  <c r="U20" i="3"/>
  <c r="U19" i="3"/>
  <c r="U18" i="3"/>
  <c r="U17" i="3"/>
  <c r="U16" i="3"/>
  <c r="U15" i="3"/>
  <c r="O47" i="3"/>
  <c r="O44" i="3"/>
  <c r="O43" i="3"/>
  <c r="O41" i="3"/>
  <c r="O40" i="3"/>
  <c r="O39" i="3"/>
  <c r="O38" i="3"/>
  <c r="O37" i="3"/>
  <c r="O36" i="3"/>
  <c r="O35" i="3"/>
  <c r="O33" i="3"/>
  <c r="O32" i="3"/>
  <c r="O31" i="3"/>
  <c r="O30" i="3"/>
  <c r="O29" i="3"/>
  <c r="O28" i="3"/>
  <c r="O27" i="3"/>
  <c r="O26" i="3"/>
  <c r="O20" i="3"/>
  <c r="O19" i="3"/>
  <c r="O18" i="3"/>
  <c r="I46" i="3"/>
  <c r="I40" i="3"/>
  <c r="I39" i="3"/>
  <c r="I38" i="3"/>
  <c r="I37" i="3"/>
  <c r="I36" i="3"/>
  <c r="I35" i="3"/>
  <c r="I34" i="3"/>
  <c r="I32" i="3"/>
  <c r="I31" i="3"/>
  <c r="I30" i="3"/>
  <c r="I29" i="3"/>
  <c r="I28" i="3"/>
  <c r="I27" i="3"/>
  <c r="I26" i="3"/>
  <c r="O78" i="3"/>
  <c r="O77" i="3"/>
  <c r="O76" i="3"/>
  <c r="O75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25" i="3"/>
  <c r="O24" i="3"/>
  <c r="O23" i="3"/>
  <c r="O21" i="3"/>
  <c r="O17" i="3"/>
  <c r="O16" i="3"/>
  <c r="O15" i="3"/>
  <c r="O13" i="3"/>
  <c r="O12" i="3"/>
  <c r="O11" i="3"/>
  <c r="O10" i="3"/>
  <c r="I73" i="3"/>
  <c r="I72" i="3"/>
  <c r="I71" i="3"/>
  <c r="I69" i="3"/>
  <c r="I68" i="3"/>
  <c r="I67" i="3"/>
  <c r="I66" i="3"/>
  <c r="I56" i="3"/>
  <c r="I55" i="3"/>
  <c r="I25" i="3"/>
  <c r="I24" i="3"/>
  <c r="I22" i="3"/>
  <c r="I21" i="3"/>
  <c r="I20" i="3"/>
  <c r="I19" i="3"/>
  <c r="I18" i="3"/>
  <c r="I17" i="3"/>
  <c r="I16" i="3"/>
  <c r="I15" i="3"/>
  <c r="I13" i="3"/>
  <c r="I12" i="3"/>
  <c r="I11" i="3"/>
  <c r="I10" i="3"/>
  <c r="O103" i="3"/>
  <c r="U103" i="3"/>
  <c r="AA103" i="3"/>
  <c r="AG103" i="3"/>
  <c r="AG21" i="3"/>
  <c r="AA21" i="3"/>
  <c r="U21" i="3"/>
  <c r="I103" i="3"/>
  <c r="AE156" i="2"/>
  <c r="AE155" i="2"/>
  <c r="AE154" i="2"/>
  <c r="Y150" i="2"/>
  <c r="Y151" i="2"/>
  <c r="Y152" i="2"/>
  <c r="AE152" i="2"/>
  <c r="AE129" i="2"/>
  <c r="AE126" i="2"/>
  <c r="AE125" i="2"/>
  <c r="AE123" i="2"/>
  <c r="AE122" i="2"/>
  <c r="AE121" i="2"/>
  <c r="AE120" i="2"/>
  <c r="AE119" i="2"/>
  <c r="AE118" i="2"/>
  <c r="AE117" i="2"/>
  <c r="AE116" i="2"/>
  <c r="AE115" i="2"/>
  <c r="AE113" i="2"/>
  <c r="AE112" i="2"/>
  <c r="AE111" i="2"/>
  <c r="AE110" i="2"/>
  <c r="AE109" i="2"/>
  <c r="AE108" i="2"/>
  <c r="AE107" i="2"/>
  <c r="AE106" i="2"/>
  <c r="AE99" i="2"/>
  <c r="AE98" i="2"/>
  <c r="AE97" i="2"/>
  <c r="Y148" i="2"/>
  <c r="Y125" i="2"/>
  <c r="Y124" i="2"/>
  <c r="Y123" i="2"/>
  <c r="Y122" i="2"/>
  <c r="Y119" i="2"/>
  <c r="Y118" i="2"/>
  <c r="Y117" i="2"/>
  <c r="Y131" i="2"/>
  <c r="Y129" i="2"/>
  <c r="Y128" i="2"/>
  <c r="Y127" i="2"/>
  <c r="Y115" i="2"/>
  <c r="Y114" i="2"/>
  <c r="Y113" i="2"/>
  <c r="Y112" i="2"/>
  <c r="Y111" i="2"/>
  <c r="Y110" i="2"/>
  <c r="Y109" i="2"/>
  <c r="Y108" i="2"/>
  <c r="Y107" i="2"/>
  <c r="Y106" i="2"/>
  <c r="S132" i="2"/>
  <c r="S129" i="2"/>
  <c r="S128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98" i="2"/>
  <c r="S97" i="2"/>
  <c r="S96" i="2"/>
  <c r="M128" i="2"/>
  <c r="M126" i="2"/>
  <c r="M125" i="2"/>
  <c r="M124" i="2"/>
  <c r="M115" i="2"/>
  <c r="M114" i="2"/>
  <c r="M113" i="2"/>
  <c r="M112" i="2"/>
  <c r="M111" i="2"/>
  <c r="M110" i="2"/>
  <c r="M109" i="2"/>
  <c r="M108" i="2"/>
  <c r="M107" i="2"/>
  <c r="M106" i="2"/>
  <c r="M117" i="2"/>
  <c r="M118" i="2"/>
  <c r="M119" i="2"/>
  <c r="M120" i="2"/>
  <c r="M121" i="2"/>
  <c r="M122" i="2"/>
  <c r="S35" i="2"/>
  <c r="S34" i="2"/>
  <c r="S33" i="2"/>
  <c r="S32" i="2"/>
  <c r="S31" i="2"/>
  <c r="S30" i="2"/>
  <c r="S29" i="2"/>
  <c r="S28" i="2"/>
  <c r="G129" i="2"/>
  <c r="G99" i="2"/>
  <c r="G98" i="2"/>
  <c r="G97" i="2"/>
  <c r="AE75" i="2"/>
  <c r="AE74" i="2"/>
  <c r="AE73" i="2"/>
  <c r="AE71" i="2"/>
  <c r="AE70" i="2"/>
  <c r="AE69" i="2"/>
  <c r="AE68" i="2"/>
  <c r="AE67" i="2"/>
  <c r="AE66" i="2"/>
  <c r="AE65" i="2"/>
  <c r="AE64" i="2"/>
  <c r="AE51" i="2"/>
  <c r="AE49" i="2"/>
  <c r="AE48" i="2"/>
  <c r="AE47" i="2"/>
  <c r="AE45" i="2"/>
  <c r="AE44" i="2"/>
  <c r="AE43" i="2"/>
  <c r="AE39" i="2"/>
  <c r="AE38" i="2"/>
  <c r="AE37" i="2"/>
  <c r="AE35" i="2"/>
  <c r="AE34" i="2"/>
  <c r="AE33" i="2"/>
  <c r="AE32" i="2"/>
  <c r="AE31" i="2"/>
  <c r="AE30" i="2"/>
  <c r="AE29" i="2"/>
  <c r="AE28" i="2"/>
  <c r="AE26" i="2"/>
  <c r="AE24" i="2"/>
  <c r="AE23" i="2"/>
  <c r="Y72" i="2"/>
  <c r="Y71" i="2"/>
  <c r="Y70" i="2"/>
  <c r="Y68" i="2"/>
  <c r="Y67" i="2"/>
  <c r="Y66" i="2"/>
  <c r="Y65" i="2"/>
  <c r="Y64" i="2"/>
  <c r="Y52" i="2"/>
  <c r="Y49" i="2"/>
  <c r="Y48" i="2"/>
  <c r="Y46" i="2"/>
  <c r="Y45" i="2"/>
  <c r="Y44" i="2"/>
  <c r="Y43" i="2"/>
  <c r="Y42" i="2"/>
  <c r="Y41" i="2"/>
  <c r="Y40" i="2"/>
  <c r="Y39" i="2"/>
  <c r="Y37" i="2"/>
  <c r="Y36" i="2"/>
  <c r="Y35" i="2"/>
  <c r="Y34" i="2"/>
  <c r="Y33" i="2"/>
  <c r="Y32" i="2"/>
  <c r="Y31" i="2"/>
  <c r="Y30" i="2"/>
  <c r="Y29" i="2"/>
  <c r="Y28" i="2"/>
  <c r="Y20" i="2"/>
  <c r="Y19" i="2"/>
  <c r="Y18" i="2"/>
  <c r="Y17" i="2"/>
  <c r="Y16" i="2"/>
  <c r="Y15" i="2"/>
  <c r="AE13" i="2"/>
  <c r="AE12" i="2"/>
  <c r="AE11" i="2"/>
  <c r="AE10" i="2"/>
  <c r="Y13" i="2"/>
  <c r="Y12" i="2"/>
  <c r="Y11" i="2"/>
  <c r="Y10" i="2"/>
  <c r="S54" i="2"/>
  <c r="S74" i="2"/>
  <c r="S73" i="2"/>
  <c r="S72" i="2"/>
  <c r="S70" i="2"/>
  <c r="S49" i="2"/>
  <c r="S47" i="2"/>
  <c r="S46" i="2"/>
  <c r="S45" i="2"/>
  <c r="AE21" i="2"/>
  <c r="Y21" i="2"/>
  <c r="S21" i="2"/>
  <c r="M21" i="2"/>
  <c r="M68" i="2"/>
  <c r="M70" i="2"/>
  <c r="M71" i="2"/>
  <c r="M50" i="2"/>
  <c r="M20" i="2"/>
  <c r="G71" i="2"/>
  <c r="G68" i="2"/>
  <c r="G70" i="2"/>
  <c r="G72" i="2"/>
  <c r="G46" i="2"/>
  <c r="G44" i="2"/>
  <c r="G43" i="2"/>
  <c r="G42" i="2"/>
  <c r="G40" i="2"/>
  <c r="G39" i="2"/>
  <c r="G38" i="2"/>
  <c r="G37" i="2"/>
  <c r="G36" i="2"/>
  <c r="G35" i="2"/>
  <c r="G34" i="2"/>
  <c r="G32" i="2"/>
  <c r="G31" i="2"/>
  <c r="G30" i="2"/>
  <c r="G29" i="2"/>
  <c r="G28" i="2"/>
  <c r="G27" i="2"/>
  <c r="G26" i="2"/>
  <c r="G24" i="2"/>
  <c r="AG125" i="3" l="1"/>
  <c r="AG124" i="3"/>
  <c r="O125" i="3"/>
  <c r="O107" i="3"/>
  <c r="I128" i="3"/>
  <c r="I127" i="3"/>
  <c r="I123" i="3"/>
  <c r="I120" i="3"/>
  <c r="AA60" i="3"/>
  <c r="AA58" i="3"/>
  <c r="AG129" i="3"/>
  <c r="AG108" i="3"/>
  <c r="AG107" i="3"/>
  <c r="AG106" i="3"/>
  <c r="AG105" i="3"/>
  <c r="U131" i="3"/>
  <c r="U130" i="3"/>
  <c r="U128" i="3"/>
  <c r="U118" i="3"/>
  <c r="U109" i="3"/>
  <c r="U108" i="3"/>
  <c r="U107" i="3"/>
  <c r="U106" i="3"/>
  <c r="U105" i="3"/>
  <c r="O126" i="3"/>
  <c r="I133" i="3"/>
  <c r="I132" i="3"/>
  <c r="I130" i="3"/>
  <c r="I121" i="3"/>
  <c r="I108" i="3"/>
  <c r="I106" i="3"/>
  <c r="I105" i="3"/>
  <c r="AG74" i="3"/>
  <c r="AG73" i="3"/>
  <c r="AG72" i="3"/>
  <c r="AG70" i="3"/>
  <c r="AG26" i="3"/>
  <c r="AG25" i="3"/>
  <c r="AG24" i="3"/>
  <c r="AG23" i="3"/>
  <c r="AA57" i="3"/>
  <c r="AA56" i="3"/>
  <c r="O101" i="3"/>
  <c r="AG20" i="3"/>
  <c r="I136" i="3"/>
  <c r="AG136" i="3"/>
  <c r="M48" i="2"/>
  <c r="I126" i="1" l="1"/>
  <c r="E126" i="1"/>
  <c r="U154" i="3"/>
  <c r="U153" i="3"/>
  <c r="U152" i="3"/>
  <c r="U151" i="3"/>
  <c r="U150" i="3"/>
  <c r="U149" i="3"/>
  <c r="U148" i="3"/>
  <c r="AG156" i="3"/>
  <c r="AG151" i="3"/>
  <c r="AG150" i="3"/>
  <c r="AG149" i="3"/>
  <c r="AG148" i="3"/>
  <c r="AG138" i="3"/>
  <c r="AG137" i="3"/>
  <c r="AG119" i="3"/>
  <c r="AG118" i="3"/>
  <c r="AG117" i="3"/>
  <c r="AG116" i="3"/>
  <c r="AG115" i="3"/>
  <c r="AG114" i="3"/>
  <c r="AG113" i="3"/>
  <c r="AG112" i="3"/>
  <c r="AG111" i="3"/>
  <c r="AG110" i="3"/>
  <c r="AA105" i="3"/>
  <c r="AA157" i="3"/>
  <c r="AA156" i="3"/>
  <c r="AA155" i="3"/>
  <c r="AA154" i="3"/>
  <c r="AA152" i="3"/>
  <c r="AA151" i="3"/>
  <c r="AA150" i="3"/>
  <c r="AA149" i="3"/>
  <c r="AA148" i="3"/>
  <c r="AA137" i="3"/>
  <c r="O100" i="3"/>
  <c r="O99" i="3"/>
  <c r="O137" i="3"/>
  <c r="G133" i="2"/>
  <c r="O117" i="3"/>
  <c r="O116" i="3"/>
  <c r="O115" i="3"/>
  <c r="O114" i="3"/>
  <c r="O113" i="3"/>
  <c r="O112" i="3"/>
  <c r="O111" i="3"/>
  <c r="O110" i="3"/>
  <c r="I146" i="3"/>
  <c r="I145" i="3"/>
  <c r="I144" i="3"/>
  <c r="I143" i="3"/>
  <c r="I142" i="3"/>
  <c r="I141" i="3"/>
  <c r="I140" i="3"/>
  <c r="I139" i="3"/>
  <c r="I138" i="3"/>
  <c r="I118" i="3"/>
  <c r="I117" i="3"/>
  <c r="I116" i="3"/>
  <c r="I115" i="3"/>
  <c r="I114" i="3"/>
  <c r="I113" i="3"/>
  <c r="I112" i="3"/>
  <c r="I111" i="3"/>
  <c r="I110" i="3"/>
  <c r="AG56" i="3"/>
  <c r="AG55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G67" i="2"/>
  <c r="U56" i="3"/>
  <c r="U25" i="3"/>
  <c r="U24" i="3"/>
  <c r="U23" i="3"/>
  <c r="AG94" i="3"/>
  <c r="AG93" i="3"/>
  <c r="AG92" i="3"/>
  <c r="AG91" i="3"/>
  <c r="AA94" i="3"/>
  <c r="AA93" i="3"/>
  <c r="AA92" i="3"/>
  <c r="AA91" i="3"/>
  <c r="U94" i="3"/>
  <c r="U93" i="3"/>
  <c r="U92" i="3"/>
  <c r="U91" i="3"/>
  <c r="O94" i="3"/>
  <c r="O93" i="3"/>
  <c r="O92" i="3"/>
  <c r="O91" i="3"/>
  <c r="I95" i="3"/>
  <c r="I94" i="3"/>
  <c r="I93" i="3"/>
  <c r="I92" i="3"/>
  <c r="I91" i="3"/>
  <c r="AG19" i="3"/>
  <c r="AG18" i="3"/>
  <c r="AG13" i="3"/>
  <c r="AG12" i="3"/>
  <c r="AG11" i="3"/>
  <c r="AG10" i="3"/>
  <c r="AA13" i="3"/>
  <c r="AA12" i="3"/>
  <c r="AA11" i="3"/>
  <c r="AA10" i="3"/>
  <c r="U13" i="3"/>
  <c r="U12" i="3"/>
  <c r="U11" i="3"/>
  <c r="U10" i="3"/>
  <c r="S43" i="2"/>
  <c r="S42" i="2"/>
  <c r="S41" i="2"/>
  <c r="S40" i="2"/>
  <c r="S39" i="2"/>
  <c r="S38" i="2"/>
  <c r="S37" i="2"/>
  <c r="AE104" i="2"/>
  <c r="AE103" i="2"/>
  <c r="AE102" i="2"/>
  <c r="S95" i="2"/>
  <c r="S94" i="2"/>
  <c r="S93" i="2"/>
  <c r="AG160" i="3"/>
  <c r="AA160" i="3"/>
  <c r="U160" i="3"/>
  <c r="O160" i="3"/>
  <c r="AG159" i="3"/>
  <c r="AA159" i="3"/>
  <c r="O159" i="3"/>
  <c r="AG158" i="3"/>
  <c r="AA158" i="3"/>
  <c r="AG157" i="3"/>
  <c r="AG146" i="3"/>
  <c r="AG145" i="3"/>
  <c r="AG144" i="3"/>
  <c r="AG143" i="3"/>
  <c r="AG142" i="3"/>
  <c r="AG141" i="3"/>
  <c r="AG140" i="3"/>
  <c r="AG139" i="3"/>
  <c r="I129" i="3"/>
  <c r="AG128" i="3"/>
  <c r="AG127" i="3"/>
  <c r="U127" i="3"/>
  <c r="AG126" i="3"/>
  <c r="U126" i="3"/>
  <c r="I126" i="3"/>
  <c r="U125" i="3"/>
  <c r="I125" i="3"/>
  <c r="U124" i="3"/>
  <c r="O124" i="3"/>
  <c r="I124" i="3"/>
  <c r="AG123" i="3"/>
  <c r="U123" i="3"/>
  <c r="O123" i="3"/>
  <c r="AG122" i="3"/>
  <c r="U122" i="3"/>
  <c r="O122" i="3"/>
  <c r="I122" i="3"/>
  <c r="AG121" i="3"/>
  <c r="U121" i="3"/>
  <c r="O121" i="3"/>
  <c r="AG120" i="3"/>
  <c r="U120" i="3"/>
  <c r="O120" i="3"/>
  <c r="O119" i="3"/>
  <c r="U117" i="3"/>
  <c r="U116" i="3"/>
  <c r="U115" i="3"/>
  <c r="U114" i="3"/>
  <c r="U113" i="3"/>
  <c r="U112" i="3"/>
  <c r="U111" i="3"/>
  <c r="U110" i="3"/>
  <c r="O108" i="3"/>
  <c r="O106" i="3"/>
  <c r="O105" i="3"/>
  <c r="AG102" i="3"/>
  <c r="AA102" i="3"/>
  <c r="AG69" i="3"/>
  <c r="AG68" i="3"/>
  <c r="AG67" i="3"/>
  <c r="AG66" i="3"/>
  <c r="AG64" i="3"/>
  <c r="AG63" i="3"/>
  <c r="AG62" i="3"/>
  <c r="AG61" i="3"/>
  <c r="AG60" i="3"/>
  <c r="AA59" i="3"/>
  <c r="AA55" i="3"/>
  <c r="AA25" i="3"/>
  <c r="AA24" i="3"/>
  <c r="AA23" i="3"/>
  <c r="O79" i="3"/>
  <c r="AG79" i="3"/>
  <c r="M98" i="2"/>
  <c r="M97" i="2"/>
  <c r="M96" i="2"/>
  <c r="M95" i="2"/>
  <c r="M94" i="2"/>
  <c r="M93" i="2"/>
  <c r="M47" i="2"/>
  <c r="M46" i="2"/>
  <c r="M44" i="2"/>
  <c r="M43" i="2"/>
  <c r="M42" i="2"/>
  <c r="M41" i="2"/>
  <c r="M40" i="2"/>
  <c r="M39" i="2"/>
  <c r="M38" i="2"/>
  <c r="M36" i="2"/>
  <c r="M35" i="2"/>
  <c r="M156" i="2"/>
  <c r="G156" i="2"/>
  <c r="M155" i="2"/>
  <c r="G155" i="2"/>
  <c r="M154" i="2"/>
  <c r="G154" i="2"/>
  <c r="M153" i="2"/>
  <c r="M152" i="2"/>
  <c r="G152" i="2"/>
  <c r="AE151" i="2"/>
  <c r="S151" i="2"/>
  <c r="M151" i="2"/>
  <c r="G151" i="2"/>
  <c r="AE150" i="2"/>
  <c r="S150" i="2"/>
  <c r="G150" i="2"/>
  <c r="AE149" i="2"/>
  <c r="M149" i="2"/>
  <c r="G149" i="2"/>
  <c r="AE148" i="2"/>
  <c r="S148" i="2"/>
  <c r="M148" i="2"/>
  <c r="G148" i="2"/>
  <c r="AE147" i="2"/>
  <c r="Y147" i="2"/>
  <c r="S147" i="2"/>
  <c r="M147" i="2"/>
  <c r="G147" i="2"/>
  <c r="AE146" i="2"/>
  <c r="Y146" i="2"/>
  <c r="S146" i="2"/>
  <c r="M146" i="2"/>
  <c r="G146" i="2"/>
  <c r="AE145" i="2"/>
  <c r="Y145" i="2"/>
  <c r="S145" i="2"/>
  <c r="M145" i="2"/>
  <c r="G145" i="2"/>
  <c r="AE144" i="2"/>
  <c r="Y144" i="2"/>
  <c r="S144" i="2"/>
  <c r="M144" i="2"/>
  <c r="G144" i="2"/>
  <c r="AE143" i="2"/>
  <c r="AE142" i="2"/>
  <c r="Y142" i="2"/>
  <c r="S142" i="2"/>
  <c r="G142" i="2"/>
  <c r="AE141" i="2"/>
  <c r="Y141" i="2"/>
  <c r="S141" i="2"/>
  <c r="G141" i="2"/>
  <c r="AE140" i="2"/>
  <c r="Y140" i="2"/>
  <c r="S140" i="2"/>
  <c r="G140" i="2"/>
  <c r="AE139" i="2"/>
  <c r="Y139" i="2"/>
  <c r="S139" i="2"/>
  <c r="M139" i="2"/>
  <c r="G139" i="2"/>
  <c r="AE138" i="2"/>
  <c r="Y138" i="2"/>
  <c r="S138" i="2"/>
  <c r="M138" i="2"/>
  <c r="G138" i="2"/>
  <c r="AE137" i="2"/>
  <c r="Y137" i="2"/>
  <c r="S137" i="2"/>
  <c r="M137" i="2"/>
  <c r="G137" i="2"/>
  <c r="AE136" i="2"/>
  <c r="Y136" i="2"/>
  <c r="S136" i="2"/>
  <c r="M136" i="2"/>
  <c r="G136" i="2"/>
  <c r="AE135" i="2"/>
  <c r="Y135" i="2"/>
  <c r="S135" i="2"/>
  <c r="M135" i="2"/>
  <c r="G135" i="2"/>
  <c r="AE134" i="2"/>
  <c r="Y134" i="2"/>
  <c r="S134" i="2"/>
  <c r="M134" i="2"/>
  <c r="G134" i="2"/>
  <c r="AE133" i="2"/>
  <c r="Y133" i="2"/>
  <c r="S133" i="2"/>
  <c r="G128" i="2"/>
  <c r="G126" i="2"/>
  <c r="G125" i="2"/>
  <c r="G123" i="2"/>
  <c r="G122" i="2"/>
  <c r="G121" i="2"/>
  <c r="G120" i="2"/>
  <c r="G119" i="2"/>
  <c r="G118" i="2"/>
  <c r="G117" i="2"/>
  <c r="G116" i="2"/>
  <c r="G114" i="2"/>
  <c r="G113" i="2"/>
  <c r="G112" i="2"/>
  <c r="G111" i="2"/>
  <c r="G110" i="2"/>
  <c r="G109" i="2"/>
  <c r="G108" i="2"/>
  <c r="G107" i="2"/>
  <c r="G106" i="2"/>
  <c r="Y104" i="2"/>
  <c r="S104" i="2"/>
  <c r="M104" i="2"/>
  <c r="Y103" i="2"/>
  <c r="S103" i="2"/>
  <c r="M103" i="2"/>
  <c r="Y102" i="2"/>
  <c r="S102" i="2"/>
  <c r="M102" i="2"/>
  <c r="AE100" i="2"/>
  <c r="Y100" i="2"/>
  <c r="S100" i="2"/>
  <c r="M100" i="2"/>
  <c r="G100" i="2"/>
  <c r="Y99" i="2"/>
  <c r="Y98" i="2"/>
  <c r="Y97" i="2"/>
  <c r="AE96" i="2"/>
  <c r="Y96" i="2"/>
  <c r="G96" i="2"/>
  <c r="AE95" i="2"/>
  <c r="Y95" i="2"/>
  <c r="G95" i="2"/>
  <c r="AE94" i="2"/>
  <c r="Y94" i="2"/>
  <c r="G94" i="2"/>
  <c r="Y93" i="2"/>
  <c r="AE92" i="2"/>
  <c r="G92" i="2"/>
  <c r="AE91" i="2"/>
  <c r="Y91" i="2"/>
  <c r="S91" i="2"/>
  <c r="M91" i="2"/>
  <c r="G91" i="2"/>
  <c r="AE90" i="2"/>
  <c r="Y90" i="2"/>
  <c r="S90" i="2"/>
  <c r="M90" i="2"/>
  <c r="G90" i="2"/>
  <c r="AE89" i="2"/>
  <c r="Y89" i="2"/>
  <c r="S89" i="2"/>
  <c r="M89" i="2"/>
  <c r="G89" i="2"/>
  <c r="AE88" i="2"/>
  <c r="Y88" i="2"/>
  <c r="Y157" i="2" s="1"/>
  <c r="S88" i="2"/>
  <c r="M88" i="2"/>
  <c r="G88" i="2"/>
  <c r="AE54" i="2"/>
  <c r="AE17" i="2"/>
  <c r="AE16" i="2"/>
  <c r="AE15" i="2"/>
  <c r="AE62" i="2"/>
  <c r="AE61" i="2"/>
  <c r="AE60" i="2"/>
  <c r="AE59" i="2"/>
  <c r="AE58" i="2"/>
  <c r="AE53" i="2"/>
  <c r="AE20" i="2"/>
  <c r="AE19" i="2"/>
  <c r="AE18" i="2"/>
  <c r="Y53" i="2"/>
  <c r="Y26" i="2"/>
  <c r="Y24" i="2"/>
  <c r="Y76" i="2" s="1"/>
  <c r="Y23" i="2"/>
  <c r="S68" i="2"/>
  <c r="S69" i="2"/>
  <c r="S17" i="2"/>
  <c r="S16" i="2"/>
  <c r="S15" i="2"/>
  <c r="S67" i="2"/>
  <c r="S66" i="2"/>
  <c r="S65" i="2"/>
  <c r="S64" i="2"/>
  <c r="S53" i="2"/>
  <c r="S26" i="2"/>
  <c r="S24" i="2"/>
  <c r="S23" i="2"/>
  <c r="S20" i="2"/>
  <c r="S19" i="2"/>
  <c r="S18" i="2"/>
  <c r="S13" i="2"/>
  <c r="S12" i="2"/>
  <c r="S11" i="2"/>
  <c r="S10" i="2"/>
  <c r="M53" i="2"/>
  <c r="M54" i="2"/>
  <c r="AE157" i="2" l="1"/>
  <c r="G157" i="2"/>
  <c r="S76" i="2"/>
  <c r="S157" i="2"/>
  <c r="U79" i="3"/>
  <c r="I79" i="3"/>
  <c r="AA161" i="3"/>
  <c r="AA79" i="3"/>
  <c r="AG161" i="3"/>
  <c r="U161" i="3"/>
  <c r="O161" i="3"/>
  <c r="I161" i="3"/>
  <c r="M157" i="2"/>
  <c r="AE76" i="2"/>
  <c r="M67" i="2"/>
  <c r="M66" i="2"/>
  <c r="M65" i="2"/>
  <c r="M64" i="2"/>
  <c r="M34" i="2"/>
  <c r="M33" i="2"/>
  <c r="M32" i="2"/>
  <c r="M31" i="2"/>
  <c r="M30" i="2"/>
  <c r="M29" i="2"/>
  <c r="M28" i="2"/>
  <c r="M24" i="2"/>
  <c r="M23" i="2"/>
  <c r="M19" i="2"/>
  <c r="M18" i="2"/>
  <c r="M17" i="2"/>
  <c r="M16" i="2"/>
  <c r="M15" i="2"/>
  <c r="M13" i="2"/>
  <c r="M12" i="2"/>
  <c r="M11" i="2"/>
  <c r="M10" i="2"/>
  <c r="M76" i="2" s="1"/>
  <c r="G58" i="2"/>
  <c r="G59" i="2"/>
  <c r="G61" i="2"/>
  <c r="G18" i="2"/>
  <c r="G16" i="2"/>
  <c r="G66" i="2"/>
  <c r="G65" i="2"/>
  <c r="G64" i="2"/>
  <c r="G62" i="2"/>
  <c r="G60" i="2"/>
  <c r="G57" i="2"/>
  <c r="G56" i="2"/>
  <c r="G55" i="2"/>
  <c r="G54" i="2"/>
  <c r="G21" i="2"/>
  <c r="G20" i="2"/>
  <c r="G19" i="2"/>
  <c r="G17" i="2"/>
  <c r="G15" i="2"/>
  <c r="G13" i="2"/>
  <c r="G12" i="2"/>
  <c r="G11" i="2"/>
  <c r="G10" i="2"/>
  <c r="AG157" i="2" l="1"/>
  <c r="AI79" i="3"/>
  <c r="AI161" i="3"/>
  <c r="G76" i="2"/>
  <c r="AG76" i="2" s="1"/>
  <c r="AG160" i="2" s="1"/>
  <c r="AI164" i="3" l="1"/>
  <c r="E48" i="1"/>
  <c r="I48" i="1" l="1"/>
</calcChain>
</file>

<file path=xl/sharedStrings.xml><?xml version="1.0" encoding="utf-8"?>
<sst xmlns="http://schemas.openxmlformats.org/spreadsheetml/2006/main" count="1813" uniqueCount="295">
  <si>
    <t>Приложение 1</t>
  </si>
  <si>
    <t>Приложение 3</t>
  </si>
  <si>
    <t>к Размерам, источникам и видам</t>
  </si>
  <si>
    <t>предоставления социальной помощи гражданам,</t>
  </si>
  <si>
    <t>которым оказывается социальная помощь</t>
  </si>
  <si>
    <r>
      <t xml:space="preserve"> </t>
    </r>
    <r>
      <rPr>
        <b/>
        <sz val="12"/>
        <color theme="1"/>
        <rFont val="Times New Roman"/>
        <family val="1"/>
        <charset val="204"/>
      </rPr>
      <t>Нормы питания детей, воспитывающихся</t>
    </r>
  </si>
  <si>
    <t>в детских яслях, детских садах и в санаторных дошкольных</t>
  </si>
  <si>
    <t>организациях (граммов в день на одного ребенка)</t>
  </si>
  <si>
    <t>Наименование</t>
  </si>
  <si>
    <t>Для детей в возрасте</t>
  </si>
  <si>
    <t>В</t>
  </si>
  <si>
    <t>санаторных</t>
  </si>
  <si>
    <t>организа-</t>
  </si>
  <si>
    <t>циях</t>
  </si>
  <si>
    <t>до 3 лет</t>
  </si>
  <si>
    <t>от 3 до 7 лет</t>
  </si>
  <si>
    <t>В организациях с длительностью</t>
  </si>
  <si>
    <t>пребывания</t>
  </si>
  <si>
    <t>9-10,5</t>
  </si>
  <si>
    <t>час.</t>
  </si>
  <si>
    <t xml:space="preserve"> час. </t>
  </si>
  <si>
    <t>до 3</t>
  </si>
  <si>
    <t>лет</t>
  </si>
  <si>
    <t>Продукты</t>
  </si>
  <si>
    <t>Хлеб пшеничный</t>
  </si>
  <si>
    <t>Хлеб ржаной</t>
  </si>
  <si>
    <t>Мука пшеничная</t>
  </si>
  <si>
    <t>Мука картофельная</t>
  </si>
  <si>
    <t>Крупа, бобовые,</t>
  </si>
  <si>
    <t>макаронные изделия</t>
  </si>
  <si>
    <t>Картофель</t>
  </si>
  <si>
    <t>Овощи разные</t>
  </si>
  <si>
    <t>Фрукты свежие</t>
  </si>
  <si>
    <t>Фрукты сухие</t>
  </si>
  <si>
    <t>Кондитерские изделия</t>
  </si>
  <si>
    <t>Сахар</t>
  </si>
  <si>
    <t>Масло сливочное</t>
  </si>
  <si>
    <t>Яйцо (штук)</t>
  </si>
  <si>
    <t>Молоко</t>
  </si>
  <si>
    <t>Творог</t>
  </si>
  <si>
    <t>Мясо</t>
  </si>
  <si>
    <t>Рыба</t>
  </si>
  <si>
    <t>Сметана</t>
  </si>
  <si>
    <t>Сыр</t>
  </si>
  <si>
    <t>Чай</t>
  </si>
  <si>
    <t>Кофе злаковый</t>
  </si>
  <si>
    <t>Соль</t>
  </si>
  <si>
    <t>Дрожжи</t>
  </si>
  <si>
    <t>цена</t>
  </si>
  <si>
    <t>выход</t>
  </si>
  <si>
    <t>͌</t>
  </si>
  <si>
    <t>ср 371</t>
  </si>
  <si>
    <t>ср 525</t>
  </si>
  <si>
    <t>Масло растительное</t>
  </si>
  <si>
    <t>12-24</t>
  </si>
  <si>
    <t>ср 193</t>
  </si>
  <si>
    <t>ср 520</t>
  </si>
  <si>
    <t xml:space="preserve">каша геркулесовая </t>
  </si>
  <si>
    <t>геркулес</t>
  </si>
  <si>
    <t>молоко</t>
  </si>
  <si>
    <t>масло слив</t>
  </si>
  <si>
    <t>сахар</t>
  </si>
  <si>
    <t>цикорий</t>
  </si>
  <si>
    <t>хлеб</t>
  </si>
  <si>
    <t>сыр</t>
  </si>
  <si>
    <t>1 день</t>
  </si>
  <si>
    <t>огурец</t>
  </si>
  <si>
    <t>масло раст</t>
  </si>
  <si>
    <t>лук</t>
  </si>
  <si>
    <t>куры</t>
  </si>
  <si>
    <t>вермишель</t>
  </si>
  <si>
    <t>суп вермиш кур/б</t>
  </si>
  <si>
    <t>картофель</t>
  </si>
  <si>
    <t>морковь</t>
  </si>
  <si>
    <t>плов с кур</t>
  </si>
  <si>
    <t>рис</t>
  </si>
  <si>
    <t>хлеб ржаной</t>
  </si>
  <si>
    <t>кисель</t>
  </si>
  <si>
    <t>витам</t>
  </si>
  <si>
    <t>булочка дом</t>
  </si>
  <si>
    <t>мука</t>
  </si>
  <si>
    <t>маргарин</t>
  </si>
  <si>
    <t>яйцо</t>
  </si>
  <si>
    <t>дрожжи</t>
  </si>
  <si>
    <t>сметана</t>
  </si>
  <si>
    <t>горошеница с сосиськой</t>
  </si>
  <si>
    <t>горох</t>
  </si>
  <si>
    <t>сосиска</t>
  </si>
  <si>
    <t>чай с молоком</t>
  </si>
  <si>
    <t xml:space="preserve">чай </t>
  </si>
  <si>
    <t>завтрак</t>
  </si>
  <si>
    <t>10.00ч.</t>
  </si>
  <si>
    <t>обед</t>
  </si>
  <si>
    <t>полдник</t>
  </si>
  <si>
    <t>ужин</t>
  </si>
  <si>
    <t>цикорий с молоком</t>
  </si>
  <si>
    <t>2 день</t>
  </si>
  <si>
    <t>каша ячневая</t>
  </si>
  <si>
    <t>ячка</t>
  </si>
  <si>
    <t>какао с молоком</t>
  </si>
  <si>
    <t>какао</t>
  </si>
  <si>
    <t>мясо</t>
  </si>
  <si>
    <t>капуста</t>
  </si>
  <si>
    <t>томат</t>
  </si>
  <si>
    <t>гречка</t>
  </si>
  <si>
    <t>компот из с/х</t>
  </si>
  <si>
    <t>с/х</t>
  </si>
  <si>
    <t>сырок творожный</t>
  </si>
  <si>
    <t>снежок</t>
  </si>
  <si>
    <t>вермишель на молоке</t>
  </si>
  <si>
    <t>3 день</t>
  </si>
  <si>
    <t>каша манная</t>
  </si>
  <si>
    <t>манка</t>
  </si>
  <si>
    <t>яблоко</t>
  </si>
  <si>
    <t>салат св.капусты</t>
  </si>
  <si>
    <t>борщ со смет на к/б</t>
  </si>
  <si>
    <t>пшено</t>
  </si>
  <si>
    <t>жаркое по-домашнему</t>
  </si>
  <si>
    <t>пряник</t>
  </si>
  <si>
    <t>чай с лимоном</t>
  </si>
  <si>
    <t>чай</t>
  </si>
  <si>
    <t>лимон</t>
  </si>
  <si>
    <t>творог</t>
  </si>
  <si>
    <t>4 день</t>
  </si>
  <si>
    <t>каша кукурузная</t>
  </si>
  <si>
    <t>кукурузная крупа</t>
  </si>
  <si>
    <t>салат "Зайчик"</t>
  </si>
  <si>
    <t>суп гороховый на к/б</t>
  </si>
  <si>
    <t>халва</t>
  </si>
  <si>
    <t>суп рыбный</t>
  </si>
  <si>
    <t>рыба</t>
  </si>
  <si>
    <t>5 день</t>
  </si>
  <si>
    <t>каша пшеничная</t>
  </si>
  <si>
    <t>крупа пшеничная</t>
  </si>
  <si>
    <t>свекла</t>
  </si>
  <si>
    <t>рассольник</t>
  </si>
  <si>
    <t>перловка</t>
  </si>
  <si>
    <t>сол огурец</t>
  </si>
  <si>
    <t>рыбные биточки</t>
  </si>
  <si>
    <t>вафли</t>
  </si>
  <si>
    <t xml:space="preserve">снежок </t>
  </si>
  <si>
    <t>гречка на молоке</t>
  </si>
  <si>
    <t>6 день</t>
  </si>
  <si>
    <t>7 день</t>
  </si>
  <si>
    <t>8 день</t>
  </si>
  <si>
    <t>9 день</t>
  </si>
  <si>
    <t>10 день</t>
  </si>
  <si>
    <t>каша дружба</t>
  </si>
  <si>
    <t>норма</t>
  </si>
  <si>
    <t>21 день</t>
  </si>
  <si>
    <t>20 дней</t>
  </si>
  <si>
    <t>22 дня</t>
  </si>
  <si>
    <t>пшеничка</t>
  </si>
  <si>
    <t>свекольник со сметаной на к/б</t>
  </si>
  <si>
    <t>печенье</t>
  </si>
  <si>
    <t>лапшевник с творогом с мол соусом</t>
  </si>
  <si>
    <t>суп фасолевый на к/б</t>
  </si>
  <si>
    <t>фасоль</t>
  </si>
  <si>
    <t>беспармак</t>
  </si>
  <si>
    <t>сочни</t>
  </si>
  <si>
    <t>кух</t>
  </si>
  <si>
    <t>картофельная запеканка с рыбой</t>
  </si>
  <si>
    <t>Щи со смет на к/б</t>
  </si>
  <si>
    <t>штрудли с курами</t>
  </si>
  <si>
    <t>рис на молоке</t>
  </si>
  <si>
    <t>рулет мясной</t>
  </si>
  <si>
    <t>сушка</t>
  </si>
  <si>
    <t>каша Ассорти</t>
  </si>
  <si>
    <t>домашнее печенье</t>
  </si>
  <si>
    <t>кефир</t>
  </si>
  <si>
    <t>сок</t>
  </si>
  <si>
    <t>творожная запеканка</t>
  </si>
  <si>
    <t>Каша геркулесовая молочная</t>
  </si>
  <si>
    <t>Хлеб с маслом и сыром</t>
  </si>
  <si>
    <t>Цикорий с молоком</t>
  </si>
  <si>
    <t>Суп вермишелевый на кур.бульоне</t>
  </si>
  <si>
    <t>Хлеб</t>
  </si>
  <si>
    <t>Плов с курами</t>
  </si>
  <si>
    <t>Кисель с вит "С"</t>
  </si>
  <si>
    <t>Горошница с сосиской</t>
  </si>
  <si>
    <t>Чай с молоком</t>
  </si>
  <si>
    <t>ЗАВТРАК</t>
  </si>
  <si>
    <t>ОБЕД</t>
  </si>
  <si>
    <t>ПОЛДНИК</t>
  </si>
  <si>
    <t>УЖИН</t>
  </si>
  <si>
    <t>Примерное десятидневное перспективное сезонное меню (зима, весна)</t>
  </si>
  <si>
    <t>Каша ячневая молочная</t>
  </si>
  <si>
    <t>Какао с молоком</t>
  </si>
  <si>
    <t>Борщ со сметаной на к/б</t>
  </si>
  <si>
    <t>Котлета мясная с гречкой</t>
  </si>
  <si>
    <t>Компот с вит "С"</t>
  </si>
  <si>
    <t>Сырок творожный</t>
  </si>
  <si>
    <t>Снежок</t>
  </si>
  <si>
    <t>Вермишель на молоке</t>
  </si>
  <si>
    <t>Кисель</t>
  </si>
  <si>
    <t>Каша манная молочная</t>
  </si>
  <si>
    <t>Салат из свежей капусты</t>
  </si>
  <si>
    <t>Жаркое по-домашнему с мясом</t>
  </si>
  <si>
    <t>Чай с лимоном</t>
  </si>
  <si>
    <t>Ленивые вареники с творогом и маслом</t>
  </si>
  <si>
    <t>Каша кукурузная молочная</t>
  </si>
  <si>
    <t>Салат "Зайчик"</t>
  </si>
  <si>
    <t>Суп гороховый на к/б</t>
  </si>
  <si>
    <t>Халва</t>
  </si>
  <si>
    <t>Суп рыбный</t>
  </si>
  <si>
    <t>Каша пшеничная молочная</t>
  </si>
  <si>
    <t>Салат свекольный</t>
  </si>
  <si>
    <t>Рассольник со сметаной на к/б</t>
  </si>
  <si>
    <t>Рыбные биточки, картофельное пюре</t>
  </si>
  <si>
    <t>Гречка на молоке</t>
  </si>
  <si>
    <t>салат морковь с яблоком</t>
  </si>
  <si>
    <t>Суп фасолевый на к/б</t>
  </si>
  <si>
    <t>Суп вермишелевый на кур/б</t>
  </si>
  <si>
    <t>Свекольник со сметаной на к/б</t>
  </si>
  <si>
    <t>Щи со сметаной на к/б</t>
  </si>
  <si>
    <t>Каша "Дружба" молочная</t>
  </si>
  <si>
    <t>Каша "Ассорти" молочная</t>
  </si>
  <si>
    <t>Салат морковь с яблоком</t>
  </si>
  <si>
    <t>Гуляш мясной с перловкой</t>
  </si>
  <si>
    <t>Беспармак</t>
  </si>
  <si>
    <t>Штрудли с курами</t>
  </si>
  <si>
    <t>Сок</t>
  </si>
  <si>
    <t>Лапшенник с творогом с молочным соусом</t>
  </si>
  <si>
    <t>Картофель запеченная с рыбой</t>
  </si>
  <si>
    <t>Рис на молоке</t>
  </si>
  <si>
    <t>Творожно-манная запеканка с соусом</t>
  </si>
  <si>
    <t>Примерное десятидневное перспективное сезонное меню (лето, осень)</t>
  </si>
  <si>
    <t>Салат из свежих овощей</t>
  </si>
  <si>
    <t>Суп кудрявый на к/б</t>
  </si>
  <si>
    <t>Творожная запеканка с молочным соусом</t>
  </si>
  <si>
    <t>Икра овощная</t>
  </si>
  <si>
    <t>Кефир</t>
  </si>
  <si>
    <t>Горошеница с колбасой</t>
  </si>
  <si>
    <t>Пшено на молоке</t>
  </si>
  <si>
    <t>Азу с мясом</t>
  </si>
  <si>
    <t>Куры с рожками</t>
  </si>
  <si>
    <t>Каша "Ассорти"</t>
  </si>
  <si>
    <t>Салат морковный</t>
  </si>
  <si>
    <t>Свекла отварная</t>
  </si>
  <si>
    <t>Суп гречневый на к/б</t>
  </si>
  <si>
    <t>Суп харчо на к/б</t>
  </si>
  <si>
    <t>Каша ячневая на молоке</t>
  </si>
  <si>
    <t>Каша манная на молоке</t>
  </si>
  <si>
    <t>Каша пшеничная на молоке</t>
  </si>
  <si>
    <t>икра овощная</t>
  </si>
  <si>
    <t xml:space="preserve">рис </t>
  </si>
  <si>
    <t>соль</t>
  </si>
  <si>
    <t>салат из свежих овощей</t>
  </si>
  <si>
    <t>помидор</t>
  </si>
  <si>
    <t>суп кудрявый</t>
  </si>
  <si>
    <t>суп гречневый</t>
  </si>
  <si>
    <t>салат морковный</t>
  </si>
  <si>
    <t>пирог с повидлом</t>
  </si>
  <si>
    <t>повидло</t>
  </si>
  <si>
    <t>рожки</t>
  </si>
  <si>
    <t>пшено на молоке</t>
  </si>
  <si>
    <t>огурец сол</t>
  </si>
  <si>
    <t>суп харчо</t>
  </si>
  <si>
    <t>куры с рожками</t>
  </si>
  <si>
    <t>сдоба</t>
  </si>
  <si>
    <t>тефтели</t>
  </si>
  <si>
    <t>фрукты/сок</t>
  </si>
  <si>
    <t>чай с молоком с конфетой</t>
  </si>
  <si>
    <t>конфета</t>
  </si>
  <si>
    <t>салат Уральский</t>
  </si>
  <si>
    <t>котлета мясная с гречкой</t>
  </si>
  <si>
    <t>салат из св.капусты</t>
  </si>
  <si>
    <t>жаркое по-домашнему с мясом</t>
  </si>
  <si>
    <t>ленивые вареники с творогом и маслом</t>
  </si>
  <si>
    <t>рассольник со сметаной на к/б</t>
  </si>
  <si>
    <t>манты со сметанным соусом</t>
  </si>
  <si>
    <t>гуляш мясной с перловкой</t>
  </si>
  <si>
    <t>чай с молоком и с конфетой</t>
  </si>
  <si>
    <t>салат со свеклы с яблоками</t>
  </si>
  <si>
    <t>суп гречневый на к/б</t>
  </si>
  <si>
    <t>тефтели рыбные с подливом</t>
  </si>
  <si>
    <t>Салат со свеклы с  яблоками</t>
  </si>
  <si>
    <t>свекла отварная</t>
  </si>
  <si>
    <t>огурцы сол</t>
  </si>
  <si>
    <t>Хлеб с маслом 1/2 ч. Яйцо отварное</t>
  </si>
  <si>
    <t>Салат Уральский</t>
  </si>
  <si>
    <t>Манты со сметанным соусом</t>
  </si>
  <si>
    <t>Тефтели рыбные с подливом</t>
  </si>
  <si>
    <t>Куры с гречкой</t>
  </si>
  <si>
    <t>Чай с молоком и с конфетой</t>
  </si>
  <si>
    <t xml:space="preserve">Кисель </t>
  </si>
  <si>
    <t>Рулет мясной  с соусом</t>
  </si>
  <si>
    <t>Рыбные котлеты с кортофельным пюре</t>
  </si>
  <si>
    <t>Тефтели мясные с подливом</t>
  </si>
  <si>
    <t xml:space="preserve">кефир  </t>
  </si>
  <si>
    <t>Ленивые  вареники</t>
  </si>
  <si>
    <t>чай сладкий с молоком</t>
  </si>
  <si>
    <t>мучные изделия</t>
  </si>
  <si>
    <t>кондитерские изделия</t>
  </si>
  <si>
    <t>лето-осень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</si>
</sst>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CFCFCF"/>
      </right>
      <top style="thin">
        <color indexed="64"/>
      </top>
      <bottom style="medium">
        <color rgb="FFCFCFCF"/>
      </bottom>
      <diagonal/>
    </border>
    <border>
      <left/>
      <right style="medium">
        <color rgb="FFCFCFCF"/>
      </right>
      <top style="thin">
        <color indexed="64"/>
      </top>
      <bottom style="medium">
        <color rgb="FFCFCFCF"/>
      </bottom>
      <diagonal/>
    </border>
    <border>
      <left/>
      <right style="thin">
        <color indexed="64"/>
      </right>
      <top style="thin">
        <color indexed="64"/>
      </top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/>
      <bottom style="medium">
        <color rgb="FFCFCFCF"/>
      </bottom>
      <diagonal/>
    </border>
    <border>
      <left/>
      <right style="thin">
        <color indexed="64"/>
      </right>
      <top/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thin">
        <color indexed="64"/>
      </right>
      <top style="medium">
        <color rgb="FFCFCFCF"/>
      </top>
      <bottom/>
      <diagonal/>
    </border>
    <border>
      <left style="medium">
        <color rgb="FFCFCFCF"/>
      </left>
      <right style="thin">
        <color indexed="64"/>
      </right>
      <top/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thin">
        <color indexed="64"/>
      </right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/>
      <bottom style="thin">
        <color indexed="64"/>
      </bottom>
      <diagonal/>
    </border>
    <border>
      <left/>
      <right style="medium">
        <color rgb="FFCFCFC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FCFCF"/>
      </right>
      <top style="thin">
        <color indexed="64"/>
      </top>
      <bottom/>
      <diagonal/>
    </border>
    <border>
      <left/>
      <right style="medium">
        <color rgb="FFCFCFCF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horizontal="right" vertical="center" indent="5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" fontId="2" fillId="0" borderId="10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0" borderId="0" xfId="0" applyFont="1"/>
    <xf numFmtId="0" fontId="2" fillId="0" borderId="15" xfId="0" applyFont="1" applyBorder="1" applyAlignment="1">
      <alignment vertical="center" wrapText="1"/>
    </xf>
    <xf numFmtId="0" fontId="1" fillId="2" borderId="16" xfId="0" applyFont="1" applyFill="1" applyBorder="1"/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2" fillId="2" borderId="30" xfId="0" applyNumberFormat="1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8" fillId="3" borderId="33" xfId="0" applyFont="1" applyFill="1" applyBorder="1" applyAlignment="1">
      <alignment vertical="center" wrapText="1"/>
    </xf>
    <xf numFmtId="0" fontId="0" fillId="0" borderId="33" xfId="0" applyBorder="1"/>
    <xf numFmtId="0" fontId="4" fillId="0" borderId="33" xfId="0" applyFont="1" applyBorder="1"/>
    <xf numFmtId="0" fontId="10" fillId="2" borderId="43" xfId="0" applyFont="1" applyFill="1" applyBorder="1"/>
    <xf numFmtId="0" fontId="4" fillId="3" borderId="33" xfId="0" applyFont="1" applyFill="1" applyBorder="1"/>
    <xf numFmtId="0" fontId="4" fillId="3" borderId="34" xfId="0" applyFont="1" applyFill="1" applyBorder="1"/>
    <xf numFmtId="0" fontId="4" fillId="0" borderId="0" xfId="0" applyFont="1"/>
    <xf numFmtId="4" fontId="0" fillId="0" borderId="0" xfId="0" applyNumberForma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4" fillId="3" borderId="0" xfId="0" applyFont="1" applyFill="1" applyBorder="1"/>
    <xf numFmtId="0" fontId="8" fillId="3" borderId="0" xfId="0" applyFont="1" applyFill="1" applyBorder="1" applyAlignment="1">
      <alignment vertical="center" wrapText="1"/>
    </xf>
    <xf numFmtId="0" fontId="0" fillId="0" borderId="0" xfId="0" applyBorder="1"/>
    <xf numFmtId="0" fontId="1" fillId="4" borderId="44" xfId="0" applyFont="1" applyFill="1" applyBorder="1"/>
    <xf numFmtId="4" fontId="1" fillId="4" borderId="45" xfId="0" applyNumberFormat="1" applyFont="1" applyFill="1" applyBorder="1"/>
    <xf numFmtId="0" fontId="1" fillId="4" borderId="45" xfId="0" applyFont="1" applyFill="1" applyBorder="1"/>
    <xf numFmtId="4" fontId="1" fillId="4" borderId="46" xfId="0" applyNumberFormat="1" applyFont="1" applyFill="1" applyBorder="1"/>
    <xf numFmtId="0" fontId="2" fillId="3" borderId="33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0" fillId="3" borderId="0" xfId="0" applyFill="1"/>
    <xf numFmtId="0" fontId="5" fillId="3" borderId="33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3" borderId="33" xfId="0" applyFont="1" applyFill="1" applyBorder="1" applyAlignment="1">
      <alignment vertical="center" wrapText="1"/>
    </xf>
    <xf numFmtId="0" fontId="14" fillId="3" borderId="33" xfId="0" applyFont="1" applyFill="1" applyBorder="1" applyAlignment="1">
      <alignment vertical="center" wrapText="1"/>
    </xf>
    <xf numFmtId="0" fontId="14" fillId="2" borderId="33" xfId="0" applyFont="1" applyFill="1" applyBorder="1" applyAlignment="1">
      <alignment vertical="center" wrapText="1"/>
    </xf>
    <xf numFmtId="0" fontId="14" fillId="3" borderId="33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0" fontId="13" fillId="2" borderId="33" xfId="0" applyFont="1" applyFill="1" applyBorder="1" applyAlignment="1">
      <alignment vertical="center" wrapText="1"/>
    </xf>
    <xf numFmtId="0" fontId="13" fillId="0" borderId="0" xfId="0" applyFont="1"/>
    <xf numFmtId="0" fontId="13" fillId="0" borderId="33" xfId="0" applyFont="1" applyBorder="1"/>
    <xf numFmtId="0" fontId="13" fillId="3" borderId="33" xfId="0" applyFont="1" applyFill="1" applyBorder="1"/>
    <xf numFmtId="0" fontId="13" fillId="3" borderId="34" xfId="0" applyFont="1" applyFill="1" applyBorder="1"/>
    <xf numFmtId="0" fontId="14" fillId="2" borderId="43" xfId="0" applyFont="1" applyFill="1" applyBorder="1"/>
    <xf numFmtId="0" fontId="13" fillId="0" borderId="0" xfId="0" applyFont="1" applyBorder="1"/>
    <xf numFmtId="0" fontId="15" fillId="0" borderId="0" xfId="0" applyFont="1"/>
    <xf numFmtId="0" fontId="16" fillId="0" borderId="33" xfId="0" applyFont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top" wrapText="1"/>
    </xf>
    <xf numFmtId="0" fontId="15" fillId="0" borderId="33" xfId="0" applyFont="1" applyBorder="1"/>
    <xf numFmtId="0" fontId="16" fillId="3" borderId="3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2" fillId="3" borderId="3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13" fillId="0" borderId="34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vertical="center" wrapText="1"/>
    </xf>
    <xf numFmtId="0" fontId="16" fillId="0" borderId="33" xfId="0" applyFont="1" applyBorder="1" applyAlignment="1">
      <alignment horizontal="center"/>
    </xf>
    <xf numFmtId="0" fontId="16" fillId="0" borderId="33" xfId="0" applyFont="1" applyBorder="1" applyAlignment="1">
      <alignment horizontal="center" vertical="center" textRotation="90"/>
    </xf>
    <xf numFmtId="0" fontId="16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3" borderId="34" xfId="0" applyFont="1" applyFill="1" applyBorder="1" applyAlignment="1">
      <alignment horizontal="center" vertical="center" textRotation="90"/>
    </xf>
    <xf numFmtId="0" fontId="16" fillId="3" borderId="35" xfId="0" applyFont="1" applyFill="1" applyBorder="1" applyAlignment="1">
      <alignment horizontal="center" vertical="center" textRotation="90"/>
    </xf>
    <xf numFmtId="0" fontId="16" fillId="3" borderId="36" xfId="0" applyFont="1" applyFill="1" applyBorder="1" applyAlignment="1">
      <alignment horizontal="center" vertical="center" textRotation="90"/>
    </xf>
    <xf numFmtId="0" fontId="16" fillId="3" borderId="3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29"/>
  <sheetViews>
    <sheetView tabSelected="1" topLeftCell="A61" zoomScale="84" zoomScaleNormal="84" workbookViewId="0">
      <selection activeCell="D83" sqref="D83"/>
    </sheetView>
  </sheetViews>
  <sheetFormatPr defaultRowHeight="15" x14ac:dyDescent="0.25"/>
  <cols>
    <col min="1" max="1" width="24.7109375" customWidth="1"/>
    <col min="3" max="5" width="10.7109375" customWidth="1"/>
    <col min="9" max="9" width="9.28515625" bestFit="1" customWidth="1"/>
  </cols>
  <sheetData>
    <row r="4" spans="1:12" x14ac:dyDescent="0.25">
      <c r="A4" s="111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5.75" x14ac:dyDescent="0.25">
      <c r="A5" s="1"/>
    </row>
    <row r="6" spans="1:12" ht="9.9499999999999993" customHeight="1" x14ac:dyDescent="0.25">
      <c r="A6" s="112"/>
      <c r="B6" s="113" t="s">
        <v>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ht="9.9499999999999993" customHeight="1" x14ac:dyDescent="0.25">
      <c r="A7" s="112"/>
      <c r="B7" s="113" t="s">
        <v>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9.9499999999999993" customHeight="1" x14ac:dyDescent="0.25">
      <c r="A8" s="112"/>
      <c r="B8" s="113" t="s">
        <v>3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ht="9.9499999999999993" customHeight="1" x14ac:dyDescent="0.25">
      <c r="A9" s="112"/>
      <c r="B9" s="113" t="s">
        <v>4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ht="15.75" x14ac:dyDescent="0.25">
      <c r="A10" s="2" t="s">
        <v>5</v>
      </c>
    </row>
    <row r="11" spans="1:12" ht="15.75" x14ac:dyDescent="0.25">
      <c r="A11" s="3" t="s">
        <v>6</v>
      </c>
    </row>
    <row r="12" spans="1:12" ht="15.75" x14ac:dyDescent="0.25">
      <c r="A12" s="3" t="s">
        <v>7</v>
      </c>
    </row>
    <row r="13" spans="1:12" ht="16.5" thickBot="1" x14ac:dyDescent="0.3">
      <c r="A13" s="3"/>
    </row>
    <row r="14" spans="1:12" ht="15.75" customHeight="1" x14ac:dyDescent="0.25">
      <c r="A14" s="104" t="s">
        <v>8</v>
      </c>
      <c r="B14" s="96" t="s">
        <v>9</v>
      </c>
      <c r="C14" s="100"/>
      <c r="D14" s="100"/>
      <c r="E14" s="100"/>
      <c r="F14" s="100"/>
      <c r="G14" s="100"/>
      <c r="H14" s="100"/>
      <c r="I14" s="100"/>
      <c r="J14" s="102"/>
      <c r="K14" s="96" t="s">
        <v>10</v>
      </c>
      <c r="L14" s="102"/>
    </row>
    <row r="15" spans="1:12" ht="16.5" thickBot="1" x14ac:dyDescent="0.3">
      <c r="A15" s="106"/>
      <c r="B15" s="97"/>
      <c r="C15" s="101"/>
      <c r="D15" s="101"/>
      <c r="E15" s="101"/>
      <c r="F15" s="101"/>
      <c r="G15" s="101"/>
      <c r="H15" s="101"/>
      <c r="I15" s="101"/>
      <c r="J15" s="103"/>
      <c r="K15" s="107" t="s">
        <v>11</v>
      </c>
      <c r="L15" s="108"/>
    </row>
    <row r="16" spans="1:12" ht="16.5" thickBot="1" x14ac:dyDescent="0.3">
      <c r="A16" s="106"/>
      <c r="B16" s="92" t="s">
        <v>14</v>
      </c>
      <c r="C16" s="95"/>
      <c r="D16" s="17"/>
      <c r="E16" s="17"/>
      <c r="F16" s="92" t="s">
        <v>15</v>
      </c>
      <c r="G16" s="93"/>
      <c r="H16" s="93"/>
      <c r="I16" s="93"/>
      <c r="J16" s="95"/>
      <c r="K16" s="107" t="s">
        <v>12</v>
      </c>
      <c r="L16" s="108"/>
    </row>
    <row r="17" spans="1:15" ht="15.75" customHeight="1" x14ac:dyDescent="0.25">
      <c r="A17" s="106"/>
      <c r="B17" s="96" t="s">
        <v>16</v>
      </c>
      <c r="C17" s="100"/>
      <c r="D17" s="100"/>
      <c r="E17" s="100"/>
      <c r="F17" s="100"/>
      <c r="G17" s="100"/>
      <c r="H17" s="100"/>
      <c r="I17" s="100"/>
      <c r="J17" s="102"/>
      <c r="K17" s="107" t="s">
        <v>13</v>
      </c>
      <c r="L17" s="108"/>
    </row>
    <row r="18" spans="1:15" ht="16.5" thickBot="1" x14ac:dyDescent="0.3">
      <c r="A18" s="106"/>
      <c r="B18" s="97" t="s">
        <v>17</v>
      </c>
      <c r="C18" s="94"/>
      <c r="D18" s="94"/>
      <c r="E18" s="94"/>
      <c r="F18" s="101"/>
      <c r="G18" s="94"/>
      <c r="H18" s="94"/>
      <c r="I18" s="94"/>
      <c r="J18" s="103"/>
      <c r="K18" s="109"/>
      <c r="L18" s="110"/>
    </row>
    <row r="19" spans="1:15" ht="15.75" x14ac:dyDescent="0.25">
      <c r="A19" s="106"/>
      <c r="B19" s="31" t="s">
        <v>18</v>
      </c>
      <c r="C19" s="32" t="s">
        <v>54</v>
      </c>
      <c r="D19" s="33" t="s">
        <v>48</v>
      </c>
      <c r="E19" s="34" t="s">
        <v>49</v>
      </c>
      <c r="F19" s="31" t="s">
        <v>18</v>
      </c>
      <c r="G19" s="35">
        <v>12</v>
      </c>
      <c r="H19" s="33" t="s">
        <v>48</v>
      </c>
      <c r="I19" s="34" t="s">
        <v>49</v>
      </c>
      <c r="J19" s="5">
        <v>24</v>
      </c>
      <c r="K19" s="5" t="s">
        <v>21</v>
      </c>
      <c r="L19" s="7">
        <v>44015</v>
      </c>
    </row>
    <row r="20" spans="1:15" ht="16.5" thickBot="1" x14ac:dyDescent="0.3">
      <c r="A20" s="105"/>
      <c r="B20" s="4" t="s">
        <v>19</v>
      </c>
      <c r="C20" s="22" t="s">
        <v>19</v>
      </c>
      <c r="D20" s="12"/>
      <c r="E20" s="23"/>
      <c r="F20" s="4" t="s">
        <v>20</v>
      </c>
      <c r="G20" s="22" t="s">
        <v>19</v>
      </c>
      <c r="H20" s="12"/>
      <c r="I20" s="23"/>
      <c r="J20" s="6" t="s">
        <v>19</v>
      </c>
      <c r="K20" s="6" t="s">
        <v>22</v>
      </c>
      <c r="L20" s="6" t="s">
        <v>22</v>
      </c>
    </row>
    <row r="21" spans="1:15" ht="16.5" thickBot="1" x14ac:dyDescent="0.3">
      <c r="A21" s="8">
        <v>1</v>
      </c>
      <c r="B21" s="4">
        <v>2</v>
      </c>
      <c r="C21" s="28">
        <v>3</v>
      </c>
      <c r="D21" s="29"/>
      <c r="E21" s="30"/>
      <c r="F21" s="4">
        <v>4</v>
      </c>
      <c r="G21" s="28">
        <v>5</v>
      </c>
      <c r="H21" s="29"/>
      <c r="I21" s="30"/>
      <c r="J21" s="6">
        <v>6</v>
      </c>
      <c r="K21" s="6">
        <v>7</v>
      </c>
      <c r="L21" s="6">
        <v>8</v>
      </c>
    </row>
    <row r="22" spans="1:15" ht="15.95" customHeight="1" thickBot="1" x14ac:dyDescent="0.3">
      <c r="A22" s="92" t="s">
        <v>23</v>
      </c>
      <c r="B22" s="93"/>
      <c r="C22" s="94"/>
      <c r="D22" s="94"/>
      <c r="E22" s="94"/>
      <c r="F22" s="93"/>
      <c r="G22" s="94"/>
      <c r="H22" s="94"/>
      <c r="I22" s="94"/>
      <c r="J22" s="93"/>
      <c r="K22" s="93"/>
      <c r="L22" s="95"/>
    </row>
    <row r="23" spans="1:15" ht="15.95" customHeight="1" thickBot="1" x14ac:dyDescent="0.3">
      <c r="A23" s="8" t="s">
        <v>24</v>
      </c>
      <c r="B23" s="4">
        <v>55</v>
      </c>
      <c r="C23" s="19">
        <v>60</v>
      </c>
      <c r="D23" s="20">
        <v>75</v>
      </c>
      <c r="E23" s="21">
        <v>11.25</v>
      </c>
      <c r="F23" s="4">
        <v>80</v>
      </c>
      <c r="G23" s="19">
        <v>110</v>
      </c>
      <c r="H23" s="20">
        <v>75</v>
      </c>
      <c r="I23" s="21">
        <v>20.6</v>
      </c>
      <c r="J23" s="6">
        <v>110</v>
      </c>
      <c r="K23" s="6">
        <v>70</v>
      </c>
      <c r="L23" s="6">
        <v>110</v>
      </c>
    </row>
    <row r="24" spans="1:15" ht="15.95" customHeight="1" thickBot="1" x14ac:dyDescent="0.3">
      <c r="A24" s="8" t="s">
        <v>25</v>
      </c>
      <c r="B24" s="4">
        <v>25</v>
      </c>
      <c r="C24" s="22">
        <v>30</v>
      </c>
      <c r="D24" s="12">
        <v>92</v>
      </c>
      <c r="E24" s="23">
        <v>4.2</v>
      </c>
      <c r="F24" s="4">
        <v>40</v>
      </c>
      <c r="G24" s="22">
        <v>60</v>
      </c>
      <c r="H24" s="12">
        <v>92</v>
      </c>
      <c r="I24" s="23">
        <v>8.5</v>
      </c>
      <c r="J24" s="6">
        <v>60</v>
      </c>
      <c r="K24" s="6">
        <v>80</v>
      </c>
      <c r="L24" s="6">
        <v>60</v>
      </c>
    </row>
    <row r="25" spans="1:15" ht="15.95" customHeight="1" thickBot="1" x14ac:dyDescent="0.3">
      <c r="A25" s="8" t="s">
        <v>26</v>
      </c>
      <c r="B25" s="4">
        <v>16</v>
      </c>
      <c r="C25" s="22">
        <v>16</v>
      </c>
      <c r="D25" s="12">
        <v>150</v>
      </c>
      <c r="E25" s="23">
        <v>2.4</v>
      </c>
      <c r="F25" s="4">
        <v>20</v>
      </c>
      <c r="G25" s="22">
        <v>25</v>
      </c>
      <c r="H25" s="12">
        <v>150</v>
      </c>
      <c r="I25" s="23">
        <v>3.75</v>
      </c>
      <c r="J25" s="6">
        <v>25</v>
      </c>
      <c r="K25" s="6">
        <v>16</v>
      </c>
      <c r="L25" s="6">
        <v>25</v>
      </c>
    </row>
    <row r="26" spans="1:15" ht="15.95" customHeight="1" thickBot="1" x14ac:dyDescent="0.3">
      <c r="A26" s="8" t="s">
        <v>27</v>
      </c>
      <c r="B26" s="4">
        <v>3</v>
      </c>
      <c r="C26" s="22">
        <v>3</v>
      </c>
      <c r="D26" s="12">
        <v>400</v>
      </c>
      <c r="E26" s="23">
        <v>1.2</v>
      </c>
      <c r="F26" s="4">
        <v>3</v>
      </c>
      <c r="G26" s="22">
        <v>3</v>
      </c>
      <c r="H26" s="12">
        <v>400</v>
      </c>
      <c r="I26" s="23">
        <v>1.2</v>
      </c>
      <c r="J26" s="6">
        <v>3</v>
      </c>
      <c r="K26" s="6">
        <v>3</v>
      </c>
      <c r="L26" s="6">
        <v>3</v>
      </c>
      <c r="O26" s="16" t="s">
        <v>50</v>
      </c>
    </row>
    <row r="27" spans="1:15" ht="15.95" customHeight="1" x14ac:dyDescent="0.25">
      <c r="A27" s="9" t="s">
        <v>28</v>
      </c>
      <c r="B27" s="96">
        <v>20</v>
      </c>
      <c r="C27" s="98">
        <v>30</v>
      </c>
      <c r="D27" s="14"/>
      <c r="E27" s="24"/>
      <c r="F27" s="100">
        <v>30</v>
      </c>
      <c r="G27" s="98">
        <v>45</v>
      </c>
      <c r="H27" s="14"/>
      <c r="I27" s="24"/>
      <c r="J27" s="102">
        <v>45</v>
      </c>
      <c r="K27" s="104">
        <v>35</v>
      </c>
      <c r="L27" s="104">
        <v>45</v>
      </c>
    </row>
    <row r="28" spans="1:15" ht="15.95" customHeight="1" thickBot="1" x14ac:dyDescent="0.3">
      <c r="A28" s="8" t="s">
        <v>29</v>
      </c>
      <c r="B28" s="97"/>
      <c r="C28" s="99"/>
      <c r="D28" s="15" t="s">
        <v>55</v>
      </c>
      <c r="E28" s="25">
        <v>5.79</v>
      </c>
      <c r="F28" s="101"/>
      <c r="G28" s="99"/>
      <c r="H28" s="15" t="s">
        <v>55</v>
      </c>
      <c r="I28" s="25">
        <v>8.6850000000000005</v>
      </c>
      <c r="J28" s="103"/>
      <c r="K28" s="105"/>
      <c r="L28" s="105"/>
    </row>
    <row r="29" spans="1:15" ht="15.95" customHeight="1" thickBot="1" x14ac:dyDescent="0.3">
      <c r="A29" s="8" t="s">
        <v>30</v>
      </c>
      <c r="B29" s="4">
        <v>120</v>
      </c>
      <c r="C29" s="22">
        <v>150</v>
      </c>
      <c r="D29" s="12">
        <v>135</v>
      </c>
      <c r="E29" s="23">
        <v>20.25</v>
      </c>
      <c r="F29" s="4">
        <v>190</v>
      </c>
      <c r="G29" s="22">
        <v>220</v>
      </c>
      <c r="H29" s="12">
        <v>135</v>
      </c>
      <c r="I29" s="23">
        <v>29.7</v>
      </c>
      <c r="J29" s="6">
        <v>220</v>
      </c>
      <c r="K29" s="6">
        <v>150</v>
      </c>
      <c r="L29" s="6">
        <v>250</v>
      </c>
    </row>
    <row r="30" spans="1:15" ht="15.95" customHeight="1" thickBot="1" x14ac:dyDescent="0.3">
      <c r="A30" s="8" t="s">
        <v>31</v>
      </c>
      <c r="B30" s="4">
        <v>180</v>
      </c>
      <c r="C30" s="22">
        <v>200</v>
      </c>
      <c r="D30" s="12" t="s">
        <v>51</v>
      </c>
      <c r="E30" s="23">
        <v>74.2</v>
      </c>
      <c r="F30" s="4">
        <v>200</v>
      </c>
      <c r="G30" s="22">
        <v>250</v>
      </c>
      <c r="H30" s="12" t="s">
        <v>51</v>
      </c>
      <c r="I30" s="23">
        <v>92.75</v>
      </c>
      <c r="J30" s="6">
        <v>250</v>
      </c>
      <c r="K30" s="6">
        <v>300</v>
      </c>
      <c r="L30" s="6">
        <v>300</v>
      </c>
    </row>
    <row r="31" spans="1:15" ht="15.95" customHeight="1" thickBot="1" x14ac:dyDescent="0.3">
      <c r="A31" s="8" t="s">
        <v>32</v>
      </c>
      <c r="B31" s="4">
        <v>90</v>
      </c>
      <c r="C31" s="22">
        <v>130</v>
      </c>
      <c r="D31" s="12" t="s">
        <v>52</v>
      </c>
      <c r="E31" s="23">
        <v>68.25</v>
      </c>
      <c r="F31" s="4">
        <v>60</v>
      </c>
      <c r="G31" s="22">
        <v>60</v>
      </c>
      <c r="H31" s="12" t="s">
        <v>52</v>
      </c>
      <c r="I31" s="23">
        <v>31.5</v>
      </c>
      <c r="J31" s="6">
        <v>150</v>
      </c>
      <c r="K31" s="6">
        <v>250</v>
      </c>
      <c r="L31" s="6">
        <v>350</v>
      </c>
    </row>
    <row r="32" spans="1:15" ht="15.95" customHeight="1" thickBot="1" x14ac:dyDescent="0.3">
      <c r="A32" s="8" t="s">
        <v>33</v>
      </c>
      <c r="B32" s="4">
        <v>10</v>
      </c>
      <c r="C32" s="22">
        <v>10</v>
      </c>
      <c r="D32" s="12">
        <v>180</v>
      </c>
      <c r="E32" s="23">
        <v>1.8</v>
      </c>
      <c r="F32" s="4">
        <v>10</v>
      </c>
      <c r="G32" s="22">
        <v>10</v>
      </c>
      <c r="H32" s="12">
        <v>180</v>
      </c>
      <c r="I32" s="23">
        <v>1.8</v>
      </c>
      <c r="J32" s="6">
        <v>15</v>
      </c>
      <c r="K32" s="6">
        <v>15</v>
      </c>
      <c r="L32" s="6">
        <v>15</v>
      </c>
    </row>
    <row r="33" spans="1:12" ht="15.95" customHeight="1" thickBot="1" x14ac:dyDescent="0.3">
      <c r="A33" s="8" t="s">
        <v>34</v>
      </c>
      <c r="B33" s="4">
        <v>4</v>
      </c>
      <c r="C33" s="22">
        <v>7</v>
      </c>
      <c r="D33" s="12" t="s">
        <v>56</v>
      </c>
      <c r="E33" s="23">
        <v>3.64</v>
      </c>
      <c r="F33" s="4">
        <v>10</v>
      </c>
      <c r="G33" s="22">
        <v>10</v>
      </c>
      <c r="H33" s="12" t="s">
        <v>56</v>
      </c>
      <c r="I33" s="23">
        <v>5.2</v>
      </c>
      <c r="J33" s="6">
        <v>10</v>
      </c>
      <c r="K33" s="6">
        <v>10</v>
      </c>
      <c r="L33" s="6">
        <v>15</v>
      </c>
    </row>
    <row r="34" spans="1:12" ht="15.95" customHeight="1" thickBot="1" x14ac:dyDescent="0.3">
      <c r="A34" s="8" t="s">
        <v>35</v>
      </c>
      <c r="B34" s="4">
        <v>35</v>
      </c>
      <c r="C34" s="22">
        <v>50</v>
      </c>
      <c r="D34" s="12">
        <v>180</v>
      </c>
      <c r="E34" s="23">
        <v>9</v>
      </c>
      <c r="F34" s="4">
        <v>45</v>
      </c>
      <c r="G34" s="22">
        <v>55</v>
      </c>
      <c r="H34" s="12">
        <v>180</v>
      </c>
      <c r="I34" s="23">
        <v>9.9</v>
      </c>
      <c r="J34" s="6">
        <v>55</v>
      </c>
      <c r="K34" s="6">
        <v>50</v>
      </c>
      <c r="L34" s="6">
        <v>60</v>
      </c>
    </row>
    <row r="35" spans="1:12" ht="15.95" customHeight="1" thickBot="1" x14ac:dyDescent="0.3">
      <c r="A35" s="8" t="s">
        <v>36</v>
      </c>
      <c r="B35" s="4">
        <v>12</v>
      </c>
      <c r="C35" s="22">
        <v>17</v>
      </c>
      <c r="D35" s="12">
        <v>1400</v>
      </c>
      <c r="E35" s="23">
        <v>23.8</v>
      </c>
      <c r="F35" s="4">
        <v>20</v>
      </c>
      <c r="G35" s="22">
        <v>23</v>
      </c>
      <c r="H35" s="12">
        <v>1400</v>
      </c>
      <c r="I35" s="23">
        <v>32.200000000000003</v>
      </c>
      <c r="J35" s="6">
        <v>25</v>
      </c>
      <c r="K35" s="6">
        <v>30</v>
      </c>
      <c r="L35" s="6">
        <v>35</v>
      </c>
    </row>
    <row r="36" spans="1:12" ht="15.95" customHeight="1" thickBot="1" x14ac:dyDescent="0.3">
      <c r="A36" s="8" t="s">
        <v>53</v>
      </c>
      <c r="B36" s="4">
        <v>5</v>
      </c>
      <c r="C36" s="22">
        <v>6</v>
      </c>
      <c r="D36" s="12">
        <v>380</v>
      </c>
      <c r="E36" s="23">
        <v>2.2799999999999998</v>
      </c>
      <c r="F36" s="4">
        <v>7</v>
      </c>
      <c r="G36" s="22">
        <v>9</v>
      </c>
      <c r="H36" s="12">
        <v>380</v>
      </c>
      <c r="I36" s="23">
        <v>3.4</v>
      </c>
      <c r="J36" s="6">
        <v>9</v>
      </c>
      <c r="K36" s="6">
        <v>6</v>
      </c>
      <c r="L36" s="6">
        <v>10</v>
      </c>
    </row>
    <row r="37" spans="1:12" ht="15.95" customHeight="1" thickBot="1" x14ac:dyDescent="0.3">
      <c r="A37" s="10" t="s">
        <v>37</v>
      </c>
      <c r="B37" s="17">
        <v>0.25</v>
      </c>
      <c r="C37" s="26">
        <v>0.5</v>
      </c>
      <c r="D37" s="13">
        <v>30</v>
      </c>
      <c r="E37" s="27">
        <v>15</v>
      </c>
      <c r="F37" s="17">
        <v>0.5</v>
      </c>
      <c r="G37" s="26">
        <v>0.5</v>
      </c>
      <c r="H37" s="13">
        <v>30</v>
      </c>
      <c r="I37" s="27">
        <v>15</v>
      </c>
      <c r="J37" s="11">
        <v>0.5</v>
      </c>
      <c r="K37" s="11">
        <v>1</v>
      </c>
      <c r="L37" s="11">
        <v>1</v>
      </c>
    </row>
    <row r="38" spans="1:12" ht="15.95" customHeight="1" thickBot="1" x14ac:dyDescent="0.3">
      <c r="A38" s="8" t="s">
        <v>38</v>
      </c>
      <c r="B38" s="4">
        <v>500</v>
      </c>
      <c r="C38" s="22">
        <v>600</v>
      </c>
      <c r="D38" s="12">
        <v>215</v>
      </c>
      <c r="E38" s="23">
        <v>129</v>
      </c>
      <c r="F38" s="4">
        <v>420</v>
      </c>
      <c r="G38" s="22">
        <v>500</v>
      </c>
      <c r="H38" s="12">
        <v>215</v>
      </c>
      <c r="I38" s="23">
        <v>107.5</v>
      </c>
      <c r="J38" s="6">
        <v>500</v>
      </c>
      <c r="K38" s="6">
        <v>700</v>
      </c>
      <c r="L38" s="6">
        <v>700</v>
      </c>
    </row>
    <row r="39" spans="1:12" ht="15.95" customHeight="1" thickBot="1" x14ac:dyDescent="0.3">
      <c r="A39" s="8" t="s">
        <v>39</v>
      </c>
      <c r="B39" s="4">
        <v>40</v>
      </c>
      <c r="C39" s="22">
        <v>50</v>
      </c>
      <c r="D39" s="12">
        <v>950</v>
      </c>
      <c r="E39" s="23">
        <v>47.5</v>
      </c>
      <c r="F39" s="4">
        <v>40</v>
      </c>
      <c r="G39" s="22">
        <v>40</v>
      </c>
      <c r="H39" s="12">
        <v>950</v>
      </c>
      <c r="I39" s="23">
        <v>38</v>
      </c>
      <c r="J39" s="6">
        <v>50</v>
      </c>
      <c r="K39" s="6">
        <v>50</v>
      </c>
      <c r="L39" s="6">
        <v>75</v>
      </c>
    </row>
    <row r="40" spans="1:12" ht="15.95" customHeight="1" thickBot="1" x14ac:dyDescent="0.3">
      <c r="A40" s="8" t="s">
        <v>40</v>
      </c>
      <c r="B40" s="4">
        <v>60</v>
      </c>
      <c r="C40" s="22">
        <v>85</v>
      </c>
      <c r="D40" s="12">
        <v>1450</v>
      </c>
      <c r="E40" s="23">
        <v>123.25</v>
      </c>
      <c r="F40" s="4">
        <v>100</v>
      </c>
      <c r="G40" s="22">
        <v>100</v>
      </c>
      <c r="H40" s="12">
        <v>1450</v>
      </c>
      <c r="I40" s="23">
        <v>145</v>
      </c>
      <c r="J40" s="6">
        <v>100</v>
      </c>
      <c r="K40" s="6">
        <v>120</v>
      </c>
      <c r="L40" s="6">
        <v>160</v>
      </c>
    </row>
    <row r="41" spans="1:12" ht="15.95" customHeight="1" thickBot="1" x14ac:dyDescent="0.3">
      <c r="A41" s="8" t="s">
        <v>41</v>
      </c>
      <c r="B41" s="4">
        <v>20</v>
      </c>
      <c r="C41" s="22">
        <v>25</v>
      </c>
      <c r="D41" s="12">
        <v>1450</v>
      </c>
      <c r="E41" s="23">
        <v>36.25</v>
      </c>
      <c r="F41" s="4">
        <v>45</v>
      </c>
      <c r="G41" s="22">
        <v>50</v>
      </c>
      <c r="H41" s="12">
        <v>1450</v>
      </c>
      <c r="I41" s="23">
        <v>72.5</v>
      </c>
      <c r="J41" s="6">
        <v>50</v>
      </c>
      <c r="K41" s="6">
        <v>25</v>
      </c>
      <c r="L41" s="6">
        <v>70</v>
      </c>
    </row>
    <row r="42" spans="1:12" ht="15.95" customHeight="1" thickBot="1" x14ac:dyDescent="0.3">
      <c r="A42" s="8" t="s">
        <v>42</v>
      </c>
      <c r="B42" s="4">
        <v>5</v>
      </c>
      <c r="C42" s="22">
        <v>5</v>
      </c>
      <c r="D42" s="12">
        <v>680</v>
      </c>
      <c r="E42" s="23">
        <v>6.8</v>
      </c>
      <c r="F42" s="4">
        <v>5</v>
      </c>
      <c r="G42" s="22">
        <v>10</v>
      </c>
      <c r="H42" s="12">
        <v>680</v>
      </c>
      <c r="I42" s="23">
        <v>13.6</v>
      </c>
      <c r="J42" s="6">
        <v>15</v>
      </c>
      <c r="K42" s="6">
        <v>20</v>
      </c>
      <c r="L42" s="6">
        <v>25</v>
      </c>
    </row>
    <row r="43" spans="1:12" ht="15.95" customHeight="1" thickBot="1" x14ac:dyDescent="0.3">
      <c r="A43" s="8" t="s">
        <v>43</v>
      </c>
      <c r="B43" s="4">
        <v>3</v>
      </c>
      <c r="C43" s="22">
        <v>3</v>
      </c>
      <c r="D43" s="12">
        <v>1700</v>
      </c>
      <c r="E43" s="23">
        <v>5.0999999999999996</v>
      </c>
      <c r="F43" s="4">
        <v>5</v>
      </c>
      <c r="G43" s="22">
        <v>5</v>
      </c>
      <c r="H43" s="12">
        <v>1700</v>
      </c>
      <c r="I43" s="23">
        <v>8.5</v>
      </c>
      <c r="J43" s="6">
        <v>5</v>
      </c>
      <c r="K43" s="6">
        <v>10</v>
      </c>
      <c r="L43" s="6">
        <v>10</v>
      </c>
    </row>
    <row r="44" spans="1:12" ht="15.95" customHeight="1" thickBot="1" x14ac:dyDescent="0.3">
      <c r="A44" s="8" t="s">
        <v>44</v>
      </c>
      <c r="B44" s="4">
        <v>0.2</v>
      </c>
      <c r="C44" s="22">
        <v>0.2</v>
      </c>
      <c r="D44" s="12">
        <v>2400</v>
      </c>
      <c r="E44" s="23">
        <v>0.48</v>
      </c>
      <c r="F44" s="4">
        <v>0.2</v>
      </c>
      <c r="G44" s="22">
        <v>0.2</v>
      </c>
      <c r="H44" s="12">
        <v>2400</v>
      </c>
      <c r="I44" s="23">
        <v>0.48</v>
      </c>
      <c r="J44" s="6">
        <v>0.2</v>
      </c>
      <c r="K44" s="6">
        <v>0.2</v>
      </c>
      <c r="L44" s="6">
        <v>0.2</v>
      </c>
    </row>
    <row r="45" spans="1:12" ht="15.95" customHeight="1" thickBot="1" x14ac:dyDescent="0.3">
      <c r="A45" s="8" t="s">
        <v>45</v>
      </c>
      <c r="B45" s="4">
        <v>1</v>
      </c>
      <c r="C45" s="22">
        <v>1</v>
      </c>
      <c r="D45" s="12">
        <v>240</v>
      </c>
      <c r="E45" s="23">
        <v>2.4</v>
      </c>
      <c r="F45" s="4">
        <v>2</v>
      </c>
      <c r="G45" s="22">
        <v>2</v>
      </c>
      <c r="H45" s="12">
        <v>240</v>
      </c>
      <c r="I45" s="23">
        <v>4.8</v>
      </c>
      <c r="J45" s="6">
        <v>2</v>
      </c>
      <c r="K45" s="6">
        <v>1</v>
      </c>
      <c r="L45" s="6">
        <v>2</v>
      </c>
    </row>
    <row r="46" spans="1:12" ht="15.95" customHeight="1" thickBot="1" x14ac:dyDescent="0.3">
      <c r="A46" s="8" t="s">
        <v>46</v>
      </c>
      <c r="B46" s="4">
        <v>2</v>
      </c>
      <c r="C46" s="22">
        <v>2</v>
      </c>
      <c r="D46" s="12">
        <v>35</v>
      </c>
      <c r="E46" s="23">
        <v>7.0000000000000007E-2</v>
      </c>
      <c r="F46" s="4">
        <v>5</v>
      </c>
      <c r="G46" s="22">
        <v>5</v>
      </c>
      <c r="H46" s="12">
        <v>35</v>
      </c>
      <c r="I46" s="23">
        <v>0.17499999999999999</v>
      </c>
      <c r="J46" s="6">
        <v>8</v>
      </c>
      <c r="K46" s="6">
        <v>5</v>
      </c>
      <c r="L46" s="6">
        <v>8</v>
      </c>
    </row>
    <row r="47" spans="1:12" ht="15.95" customHeight="1" thickBot="1" x14ac:dyDescent="0.3">
      <c r="A47" s="8" t="s">
        <v>47</v>
      </c>
      <c r="B47" s="4">
        <v>1</v>
      </c>
      <c r="C47" s="28">
        <v>1</v>
      </c>
      <c r="D47" s="29">
        <v>180</v>
      </c>
      <c r="E47" s="30">
        <v>2.25</v>
      </c>
      <c r="F47" s="4">
        <v>1</v>
      </c>
      <c r="G47" s="28">
        <v>1</v>
      </c>
      <c r="H47" s="29">
        <v>180</v>
      </c>
      <c r="I47" s="30">
        <v>2.25</v>
      </c>
      <c r="J47" s="6">
        <v>1</v>
      </c>
      <c r="K47" s="6">
        <v>1</v>
      </c>
      <c r="L47" s="6">
        <v>1</v>
      </c>
    </row>
    <row r="48" spans="1:12" ht="15.75" thickBot="1" x14ac:dyDescent="0.3">
      <c r="E48" s="18">
        <f>SUM(E23:E47)</f>
        <v>596.16</v>
      </c>
      <c r="I48" s="18">
        <f>SUM(I23:I47)</f>
        <v>656.99</v>
      </c>
    </row>
    <row r="49" spans="4:9" ht="15.75" thickBot="1" x14ac:dyDescent="0.3">
      <c r="D49" t="s">
        <v>150</v>
      </c>
      <c r="E49" s="45">
        <v>11923.2</v>
      </c>
      <c r="I49" s="45">
        <v>13139.8</v>
      </c>
    </row>
    <row r="50" spans="4:9" ht="15.75" thickBot="1" x14ac:dyDescent="0.3">
      <c r="D50" s="60" t="s">
        <v>149</v>
      </c>
      <c r="E50" s="61">
        <v>12519.36</v>
      </c>
      <c r="F50" s="62"/>
      <c r="G50" s="62"/>
      <c r="H50" s="62"/>
      <c r="I50" s="63">
        <v>13796.79</v>
      </c>
    </row>
    <row r="51" spans="4:9" x14ac:dyDescent="0.25">
      <c r="D51" t="s">
        <v>151</v>
      </c>
      <c r="E51" s="45">
        <v>13115.52</v>
      </c>
      <c r="I51" s="45">
        <v>14453.78</v>
      </c>
    </row>
    <row r="82" spans="1:12" x14ac:dyDescent="0.25">
      <c r="A82" s="111" t="s">
        <v>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</row>
    <row r="83" spans="1:12" ht="15.75" x14ac:dyDescent="0.25">
      <c r="A83" s="1"/>
    </row>
    <row r="84" spans="1:12" x14ac:dyDescent="0.25">
      <c r="A84" s="112"/>
      <c r="B84" s="113" t="s">
        <v>1</v>
      </c>
      <c r="C84" s="113"/>
      <c r="D84" s="113"/>
      <c r="E84" s="113"/>
      <c r="F84" s="113"/>
      <c r="G84" s="113"/>
      <c r="H84" s="113"/>
      <c r="I84" s="113"/>
      <c r="J84" s="113"/>
      <c r="K84" s="113"/>
      <c r="L84" s="113"/>
    </row>
    <row r="85" spans="1:12" x14ac:dyDescent="0.25">
      <c r="A85" s="112"/>
      <c r="B85" s="113" t="s">
        <v>2</v>
      </c>
      <c r="C85" s="113"/>
      <c r="D85" s="113"/>
      <c r="E85" s="113"/>
      <c r="F85" s="113"/>
      <c r="G85" s="113"/>
      <c r="H85" s="113"/>
      <c r="I85" s="113"/>
      <c r="J85" s="113"/>
      <c r="K85" s="113"/>
      <c r="L85" s="113"/>
    </row>
    <row r="86" spans="1:12" x14ac:dyDescent="0.25">
      <c r="A86" s="112"/>
      <c r="B86" s="113" t="s">
        <v>3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</row>
    <row r="87" spans="1:12" x14ac:dyDescent="0.25">
      <c r="A87" s="112"/>
      <c r="B87" s="113" t="s">
        <v>4</v>
      </c>
      <c r="C87" s="113"/>
      <c r="D87" s="113"/>
      <c r="E87" s="113"/>
      <c r="F87" s="113"/>
      <c r="G87" s="113"/>
      <c r="H87" s="113"/>
      <c r="I87" s="113"/>
      <c r="J87" s="113"/>
      <c r="K87" s="113"/>
      <c r="L87" s="113"/>
    </row>
    <row r="88" spans="1:12" ht="15.75" x14ac:dyDescent="0.25">
      <c r="A88" s="2" t="s">
        <v>5</v>
      </c>
    </row>
    <row r="89" spans="1:12" ht="15.75" x14ac:dyDescent="0.25">
      <c r="A89" s="3" t="s">
        <v>6</v>
      </c>
    </row>
    <row r="90" spans="1:12" ht="15.75" x14ac:dyDescent="0.25">
      <c r="A90" s="3" t="s">
        <v>7</v>
      </c>
    </row>
    <row r="91" spans="1:12" ht="16.5" thickBot="1" x14ac:dyDescent="0.3">
      <c r="A91" s="3"/>
    </row>
    <row r="92" spans="1:12" ht="15.75" x14ac:dyDescent="0.25">
      <c r="A92" s="104" t="s">
        <v>8</v>
      </c>
      <c r="B92" s="96" t="s">
        <v>9</v>
      </c>
      <c r="C92" s="100"/>
      <c r="D92" s="100"/>
      <c r="E92" s="100"/>
      <c r="F92" s="100"/>
      <c r="G92" s="100"/>
      <c r="H92" s="100"/>
      <c r="I92" s="100"/>
      <c r="J92" s="102"/>
      <c r="K92" s="96" t="s">
        <v>10</v>
      </c>
      <c r="L92" s="102"/>
    </row>
    <row r="93" spans="1:12" ht="16.5" thickBot="1" x14ac:dyDescent="0.3">
      <c r="A93" s="106"/>
      <c r="B93" s="97"/>
      <c r="C93" s="101"/>
      <c r="D93" s="101"/>
      <c r="E93" s="101"/>
      <c r="F93" s="101"/>
      <c r="G93" s="101"/>
      <c r="H93" s="101"/>
      <c r="I93" s="101"/>
      <c r="J93" s="103"/>
      <c r="K93" s="107" t="s">
        <v>11</v>
      </c>
      <c r="L93" s="108"/>
    </row>
    <row r="94" spans="1:12" ht="16.5" thickBot="1" x14ac:dyDescent="0.3">
      <c r="A94" s="106"/>
      <c r="B94" s="92" t="s">
        <v>14</v>
      </c>
      <c r="C94" s="95"/>
      <c r="D94" s="52"/>
      <c r="E94" s="52"/>
      <c r="F94" s="92" t="s">
        <v>15</v>
      </c>
      <c r="G94" s="93"/>
      <c r="H94" s="93"/>
      <c r="I94" s="93"/>
      <c r="J94" s="95"/>
      <c r="K94" s="107" t="s">
        <v>12</v>
      </c>
      <c r="L94" s="108"/>
    </row>
    <row r="95" spans="1:12" ht="15.75" x14ac:dyDescent="0.25">
      <c r="A95" s="106"/>
      <c r="B95" s="96" t="s">
        <v>16</v>
      </c>
      <c r="C95" s="100"/>
      <c r="D95" s="100"/>
      <c r="E95" s="100"/>
      <c r="F95" s="100"/>
      <c r="G95" s="100"/>
      <c r="H95" s="100"/>
      <c r="I95" s="100"/>
      <c r="J95" s="102"/>
      <c r="K95" s="107" t="s">
        <v>13</v>
      </c>
      <c r="L95" s="108"/>
    </row>
    <row r="96" spans="1:12" ht="16.5" thickBot="1" x14ac:dyDescent="0.3">
      <c r="A96" s="106"/>
      <c r="B96" s="97" t="s">
        <v>17</v>
      </c>
      <c r="C96" s="94"/>
      <c r="D96" s="94"/>
      <c r="E96" s="94"/>
      <c r="F96" s="101"/>
      <c r="G96" s="94"/>
      <c r="H96" s="94"/>
      <c r="I96" s="94"/>
      <c r="J96" s="103"/>
      <c r="K96" s="109"/>
      <c r="L96" s="110"/>
    </row>
    <row r="97" spans="1:12" ht="15.75" x14ac:dyDescent="0.25">
      <c r="A97" s="106"/>
      <c r="B97" s="53" t="s">
        <v>18</v>
      </c>
      <c r="C97" s="32" t="s">
        <v>54</v>
      </c>
      <c r="D97" s="33" t="s">
        <v>48</v>
      </c>
      <c r="E97" s="34" t="s">
        <v>49</v>
      </c>
      <c r="F97" s="53" t="s">
        <v>18</v>
      </c>
      <c r="G97" s="35">
        <v>12</v>
      </c>
      <c r="H97" s="33" t="s">
        <v>48</v>
      </c>
      <c r="I97" s="34" t="s">
        <v>49</v>
      </c>
      <c r="J97" s="50">
        <v>24</v>
      </c>
      <c r="K97" s="50" t="s">
        <v>21</v>
      </c>
      <c r="L97" s="7">
        <v>44015</v>
      </c>
    </row>
    <row r="98" spans="1:12" ht="16.5" thickBot="1" x14ac:dyDescent="0.3">
      <c r="A98" s="105"/>
      <c r="B98" s="48" t="s">
        <v>19</v>
      </c>
      <c r="C98" s="54" t="s">
        <v>19</v>
      </c>
      <c r="D98" s="12"/>
      <c r="E98" s="23"/>
      <c r="F98" s="48" t="s">
        <v>20</v>
      </c>
      <c r="G98" s="54" t="s">
        <v>19</v>
      </c>
      <c r="H98" s="12"/>
      <c r="I98" s="23"/>
      <c r="J98" s="49" t="s">
        <v>19</v>
      </c>
      <c r="K98" s="49" t="s">
        <v>22</v>
      </c>
      <c r="L98" s="49" t="s">
        <v>22</v>
      </c>
    </row>
    <row r="99" spans="1:12" ht="16.5" thickBot="1" x14ac:dyDescent="0.3">
      <c r="A99" s="47">
        <v>1</v>
      </c>
      <c r="B99" s="48">
        <v>2</v>
      </c>
      <c r="C99" s="28">
        <v>3</v>
      </c>
      <c r="D99" s="29"/>
      <c r="E99" s="30"/>
      <c r="F99" s="48">
        <v>4</v>
      </c>
      <c r="G99" s="28">
        <v>5</v>
      </c>
      <c r="H99" s="29"/>
      <c r="I99" s="30"/>
      <c r="J99" s="49">
        <v>6</v>
      </c>
      <c r="K99" s="49">
        <v>7</v>
      </c>
      <c r="L99" s="49">
        <v>8</v>
      </c>
    </row>
    <row r="100" spans="1:12" ht="16.5" thickBot="1" x14ac:dyDescent="0.3">
      <c r="A100" s="92" t="s">
        <v>23</v>
      </c>
      <c r="B100" s="93"/>
      <c r="C100" s="94"/>
      <c r="D100" s="94"/>
      <c r="E100" s="94"/>
      <c r="F100" s="93"/>
      <c r="G100" s="94"/>
      <c r="H100" s="94"/>
      <c r="I100" s="94"/>
      <c r="J100" s="93"/>
      <c r="K100" s="93"/>
      <c r="L100" s="95"/>
    </row>
    <row r="101" spans="1:12" ht="16.5" thickBot="1" x14ac:dyDescent="0.3">
      <c r="A101" s="47" t="s">
        <v>24</v>
      </c>
      <c r="B101" s="48">
        <v>55</v>
      </c>
      <c r="C101" s="19">
        <v>60</v>
      </c>
      <c r="D101" s="20">
        <v>75</v>
      </c>
      <c r="E101" s="21">
        <v>11.25</v>
      </c>
      <c r="F101" s="48">
        <v>80</v>
      </c>
      <c r="G101" s="19">
        <v>110</v>
      </c>
      <c r="H101" s="20">
        <v>75</v>
      </c>
      <c r="I101" s="21">
        <v>20.6</v>
      </c>
      <c r="J101" s="49">
        <v>110</v>
      </c>
      <c r="K101" s="49">
        <v>70</v>
      </c>
      <c r="L101" s="49">
        <v>110</v>
      </c>
    </row>
    <row r="102" spans="1:12" ht="16.5" thickBot="1" x14ac:dyDescent="0.3">
      <c r="A102" s="47" t="s">
        <v>25</v>
      </c>
      <c r="B102" s="48">
        <v>25</v>
      </c>
      <c r="C102" s="54">
        <v>30</v>
      </c>
      <c r="D102" s="12">
        <v>92</v>
      </c>
      <c r="E102" s="23">
        <v>4.2</v>
      </c>
      <c r="F102" s="48">
        <v>40</v>
      </c>
      <c r="G102" s="54">
        <v>60</v>
      </c>
      <c r="H102" s="12">
        <v>92</v>
      </c>
      <c r="I102" s="23">
        <v>8.5</v>
      </c>
      <c r="J102" s="49">
        <v>60</v>
      </c>
      <c r="K102" s="49">
        <v>80</v>
      </c>
      <c r="L102" s="49">
        <v>60</v>
      </c>
    </row>
    <row r="103" spans="1:12" ht="16.5" thickBot="1" x14ac:dyDescent="0.3">
      <c r="A103" s="47" t="s">
        <v>26</v>
      </c>
      <c r="B103" s="48">
        <v>16</v>
      </c>
      <c r="C103" s="54">
        <v>16</v>
      </c>
      <c r="D103" s="12">
        <v>150</v>
      </c>
      <c r="E103" s="23">
        <v>2.4</v>
      </c>
      <c r="F103" s="48">
        <v>20</v>
      </c>
      <c r="G103" s="54">
        <v>25</v>
      </c>
      <c r="H103" s="12">
        <v>150</v>
      </c>
      <c r="I103" s="23">
        <v>3.75</v>
      </c>
      <c r="J103" s="49">
        <v>25</v>
      </c>
      <c r="K103" s="49">
        <v>16</v>
      </c>
      <c r="L103" s="49">
        <v>25</v>
      </c>
    </row>
    <row r="104" spans="1:12" ht="16.5" thickBot="1" x14ac:dyDescent="0.3">
      <c r="A104" s="47" t="s">
        <v>27</v>
      </c>
      <c r="B104" s="48">
        <v>3</v>
      </c>
      <c r="C104" s="54">
        <v>3</v>
      </c>
      <c r="D104" s="12">
        <v>400</v>
      </c>
      <c r="E104" s="23">
        <v>1.2</v>
      </c>
      <c r="F104" s="48">
        <v>3</v>
      </c>
      <c r="G104" s="54">
        <v>3</v>
      </c>
      <c r="H104" s="12">
        <v>400</v>
      </c>
      <c r="I104" s="23">
        <v>1.2</v>
      </c>
      <c r="J104" s="49">
        <v>3</v>
      </c>
      <c r="K104" s="49">
        <v>3</v>
      </c>
      <c r="L104" s="49">
        <v>3</v>
      </c>
    </row>
    <row r="105" spans="1:12" ht="15.75" x14ac:dyDescent="0.25">
      <c r="A105" s="46" t="s">
        <v>28</v>
      </c>
      <c r="B105" s="96">
        <v>20</v>
      </c>
      <c r="C105" s="98">
        <v>30</v>
      </c>
      <c r="D105" s="14"/>
      <c r="E105" s="24"/>
      <c r="F105" s="100">
        <v>30</v>
      </c>
      <c r="G105" s="98">
        <v>45</v>
      </c>
      <c r="H105" s="14"/>
      <c r="I105" s="24"/>
      <c r="J105" s="102">
        <v>45</v>
      </c>
      <c r="K105" s="104">
        <v>35</v>
      </c>
      <c r="L105" s="104">
        <v>45</v>
      </c>
    </row>
    <row r="106" spans="1:12" ht="16.5" thickBot="1" x14ac:dyDescent="0.3">
      <c r="A106" s="47" t="s">
        <v>29</v>
      </c>
      <c r="B106" s="97"/>
      <c r="C106" s="99"/>
      <c r="D106" s="15" t="s">
        <v>55</v>
      </c>
      <c r="E106" s="25">
        <v>5.79</v>
      </c>
      <c r="F106" s="101"/>
      <c r="G106" s="99"/>
      <c r="H106" s="15" t="s">
        <v>55</v>
      </c>
      <c r="I106" s="25">
        <v>8.6850000000000005</v>
      </c>
      <c r="J106" s="103"/>
      <c r="K106" s="105"/>
      <c r="L106" s="105"/>
    </row>
    <row r="107" spans="1:12" ht="16.5" thickBot="1" x14ac:dyDescent="0.3">
      <c r="A107" s="47" t="s">
        <v>30</v>
      </c>
      <c r="B107" s="48">
        <v>120</v>
      </c>
      <c r="C107" s="54">
        <v>150</v>
      </c>
      <c r="D107" s="12">
        <v>135</v>
      </c>
      <c r="E107" s="23">
        <v>20.25</v>
      </c>
      <c r="F107" s="48">
        <v>190</v>
      </c>
      <c r="G107" s="54">
        <v>220</v>
      </c>
      <c r="H107" s="12">
        <v>135</v>
      </c>
      <c r="I107" s="23">
        <v>29.7</v>
      </c>
      <c r="J107" s="49">
        <v>220</v>
      </c>
      <c r="K107" s="49">
        <v>150</v>
      </c>
      <c r="L107" s="49">
        <v>250</v>
      </c>
    </row>
    <row r="108" spans="1:12" ht="16.5" thickBot="1" x14ac:dyDescent="0.3">
      <c r="A108" s="47" t="s">
        <v>31</v>
      </c>
      <c r="B108" s="48">
        <v>180</v>
      </c>
      <c r="C108" s="54">
        <v>200</v>
      </c>
      <c r="D108" s="12" t="s">
        <v>51</v>
      </c>
      <c r="E108" s="23">
        <v>74.2</v>
      </c>
      <c r="F108" s="48">
        <v>200</v>
      </c>
      <c r="G108" s="54">
        <v>250</v>
      </c>
      <c r="H108" s="12" t="s">
        <v>51</v>
      </c>
      <c r="I108" s="23">
        <v>92.75</v>
      </c>
      <c r="J108" s="49">
        <v>250</v>
      </c>
      <c r="K108" s="49">
        <v>300</v>
      </c>
      <c r="L108" s="49">
        <v>300</v>
      </c>
    </row>
    <row r="109" spans="1:12" ht="16.5" thickBot="1" x14ac:dyDescent="0.3">
      <c r="A109" s="47" t="s">
        <v>32</v>
      </c>
      <c r="B109" s="48">
        <v>90</v>
      </c>
      <c r="C109" s="54">
        <v>130</v>
      </c>
      <c r="D109" s="12" t="s">
        <v>52</v>
      </c>
      <c r="E109" s="23">
        <v>68.25</v>
      </c>
      <c r="F109" s="48">
        <v>60</v>
      </c>
      <c r="G109" s="54">
        <v>60</v>
      </c>
      <c r="H109" s="12" t="s">
        <v>52</v>
      </c>
      <c r="I109" s="23">
        <v>31.5</v>
      </c>
      <c r="J109" s="49">
        <v>150</v>
      </c>
      <c r="K109" s="49">
        <v>250</v>
      </c>
      <c r="L109" s="49">
        <v>350</v>
      </c>
    </row>
    <row r="110" spans="1:12" ht="16.5" thickBot="1" x14ac:dyDescent="0.3">
      <c r="A110" s="47" t="s">
        <v>33</v>
      </c>
      <c r="B110" s="48">
        <v>10</v>
      </c>
      <c r="C110" s="54">
        <v>10</v>
      </c>
      <c r="D110" s="12">
        <v>180</v>
      </c>
      <c r="E110" s="23">
        <v>1.8</v>
      </c>
      <c r="F110" s="48">
        <v>10</v>
      </c>
      <c r="G110" s="54">
        <v>10</v>
      </c>
      <c r="H110" s="12">
        <v>180</v>
      </c>
      <c r="I110" s="23">
        <v>1.8</v>
      </c>
      <c r="J110" s="49">
        <v>15</v>
      </c>
      <c r="K110" s="49">
        <v>15</v>
      </c>
      <c r="L110" s="49">
        <v>15</v>
      </c>
    </row>
    <row r="111" spans="1:12" ht="16.5" thickBot="1" x14ac:dyDescent="0.3">
      <c r="A111" s="47" t="s">
        <v>34</v>
      </c>
      <c r="B111" s="48">
        <v>4</v>
      </c>
      <c r="C111" s="54">
        <v>7</v>
      </c>
      <c r="D111" s="12" t="s">
        <v>56</v>
      </c>
      <c r="E111" s="23">
        <v>3.64</v>
      </c>
      <c r="F111" s="48">
        <v>10</v>
      </c>
      <c r="G111" s="54">
        <v>10</v>
      </c>
      <c r="H111" s="12" t="s">
        <v>56</v>
      </c>
      <c r="I111" s="23">
        <v>5.2</v>
      </c>
      <c r="J111" s="49">
        <v>10</v>
      </c>
      <c r="K111" s="49">
        <v>10</v>
      </c>
      <c r="L111" s="49">
        <v>15</v>
      </c>
    </row>
    <row r="112" spans="1:12" ht="16.5" thickBot="1" x14ac:dyDescent="0.3">
      <c r="A112" s="47" t="s">
        <v>35</v>
      </c>
      <c r="B112" s="48">
        <v>35</v>
      </c>
      <c r="C112" s="54">
        <v>50</v>
      </c>
      <c r="D112" s="12">
        <v>180</v>
      </c>
      <c r="E112" s="23">
        <v>9</v>
      </c>
      <c r="F112" s="48">
        <v>45</v>
      </c>
      <c r="G112" s="54">
        <v>55</v>
      </c>
      <c r="H112" s="12">
        <v>180</v>
      </c>
      <c r="I112" s="23">
        <v>9.9</v>
      </c>
      <c r="J112" s="49">
        <v>55</v>
      </c>
      <c r="K112" s="49">
        <v>50</v>
      </c>
      <c r="L112" s="49">
        <v>60</v>
      </c>
    </row>
    <row r="113" spans="1:12" ht="16.5" thickBot="1" x14ac:dyDescent="0.3">
      <c r="A113" s="47" t="s">
        <v>36</v>
      </c>
      <c r="B113" s="48">
        <v>12</v>
      </c>
      <c r="C113" s="54">
        <v>17</v>
      </c>
      <c r="D113" s="12">
        <v>2578</v>
      </c>
      <c r="E113" s="23">
        <v>43.826000000000001</v>
      </c>
      <c r="F113" s="48">
        <v>20</v>
      </c>
      <c r="G113" s="54">
        <v>23</v>
      </c>
      <c r="H113" s="12">
        <v>2578</v>
      </c>
      <c r="I113" s="23">
        <v>59.293999999999997</v>
      </c>
      <c r="J113" s="49">
        <v>25</v>
      </c>
      <c r="K113" s="49">
        <v>30</v>
      </c>
      <c r="L113" s="49">
        <v>35</v>
      </c>
    </row>
    <row r="114" spans="1:12" ht="16.5" thickBot="1" x14ac:dyDescent="0.3">
      <c r="A114" s="47" t="s">
        <v>53</v>
      </c>
      <c r="B114" s="48">
        <v>5</v>
      </c>
      <c r="C114" s="54">
        <v>6</v>
      </c>
      <c r="D114" s="12">
        <v>380</v>
      </c>
      <c r="E114" s="23">
        <v>2.2799999999999998</v>
      </c>
      <c r="F114" s="48">
        <v>7</v>
      </c>
      <c r="G114" s="54">
        <v>9</v>
      </c>
      <c r="H114" s="12">
        <v>380</v>
      </c>
      <c r="I114" s="23">
        <v>3.4</v>
      </c>
      <c r="J114" s="49">
        <v>9</v>
      </c>
      <c r="K114" s="49">
        <v>6</v>
      </c>
      <c r="L114" s="49">
        <v>10</v>
      </c>
    </row>
    <row r="115" spans="1:12" ht="16.5" thickBot="1" x14ac:dyDescent="0.3">
      <c r="A115" s="10" t="s">
        <v>37</v>
      </c>
      <c r="B115" s="52">
        <v>0.25</v>
      </c>
      <c r="C115" s="26">
        <v>0.5</v>
      </c>
      <c r="D115" s="13">
        <v>30</v>
      </c>
      <c r="E115" s="27">
        <v>15</v>
      </c>
      <c r="F115" s="52">
        <v>0.5</v>
      </c>
      <c r="G115" s="26">
        <v>0.5</v>
      </c>
      <c r="H115" s="13">
        <v>30</v>
      </c>
      <c r="I115" s="27">
        <v>15</v>
      </c>
      <c r="J115" s="51">
        <v>0.5</v>
      </c>
      <c r="K115" s="51">
        <v>1</v>
      </c>
      <c r="L115" s="51">
        <v>1</v>
      </c>
    </row>
    <row r="116" spans="1:12" ht="16.5" thickBot="1" x14ac:dyDescent="0.3">
      <c r="A116" s="47" t="s">
        <v>38</v>
      </c>
      <c r="B116" s="48">
        <v>500</v>
      </c>
      <c r="C116" s="54">
        <v>600</v>
      </c>
      <c r="D116" s="12">
        <v>215</v>
      </c>
      <c r="E116" s="23">
        <v>129</v>
      </c>
      <c r="F116" s="48">
        <v>420</v>
      </c>
      <c r="G116" s="54">
        <v>500</v>
      </c>
      <c r="H116" s="12">
        <v>215</v>
      </c>
      <c r="I116" s="23">
        <v>107.5</v>
      </c>
      <c r="J116" s="49">
        <v>500</v>
      </c>
      <c r="K116" s="49">
        <v>700</v>
      </c>
      <c r="L116" s="49">
        <v>700</v>
      </c>
    </row>
    <row r="117" spans="1:12" ht="16.5" thickBot="1" x14ac:dyDescent="0.3">
      <c r="A117" s="47" t="s">
        <v>39</v>
      </c>
      <c r="B117" s="48">
        <v>40</v>
      </c>
      <c r="C117" s="54">
        <v>50</v>
      </c>
      <c r="D117" s="12">
        <v>950</v>
      </c>
      <c r="E117" s="23">
        <v>47.5</v>
      </c>
      <c r="F117" s="48">
        <v>40</v>
      </c>
      <c r="G117" s="54">
        <v>40</v>
      </c>
      <c r="H117" s="12">
        <v>950</v>
      </c>
      <c r="I117" s="23">
        <v>38</v>
      </c>
      <c r="J117" s="49">
        <v>50</v>
      </c>
      <c r="K117" s="49">
        <v>50</v>
      </c>
      <c r="L117" s="49">
        <v>75</v>
      </c>
    </row>
    <row r="118" spans="1:12" ht="16.5" thickBot="1" x14ac:dyDescent="0.3">
      <c r="A118" s="47" t="s">
        <v>40</v>
      </c>
      <c r="B118" s="48">
        <v>60</v>
      </c>
      <c r="C118" s="54">
        <v>85</v>
      </c>
      <c r="D118" s="12">
        <v>1450</v>
      </c>
      <c r="E118" s="23">
        <v>123.25</v>
      </c>
      <c r="F118" s="48">
        <v>100</v>
      </c>
      <c r="G118" s="54">
        <v>100</v>
      </c>
      <c r="H118" s="12">
        <v>1450</v>
      </c>
      <c r="I118" s="23">
        <v>145</v>
      </c>
      <c r="J118" s="49">
        <v>100</v>
      </c>
      <c r="K118" s="49">
        <v>120</v>
      </c>
      <c r="L118" s="49">
        <v>160</v>
      </c>
    </row>
    <row r="119" spans="1:12" ht="16.5" thickBot="1" x14ac:dyDescent="0.3">
      <c r="A119" s="47" t="s">
        <v>41</v>
      </c>
      <c r="B119" s="48">
        <v>20</v>
      </c>
      <c r="C119" s="54">
        <v>25</v>
      </c>
      <c r="D119" s="12">
        <v>1450</v>
      </c>
      <c r="E119" s="23">
        <v>36.25</v>
      </c>
      <c r="F119" s="48">
        <v>45</v>
      </c>
      <c r="G119" s="54">
        <v>50</v>
      </c>
      <c r="H119" s="12">
        <v>1450</v>
      </c>
      <c r="I119" s="23">
        <v>72.5</v>
      </c>
      <c r="J119" s="49">
        <v>50</v>
      </c>
      <c r="K119" s="49">
        <v>25</v>
      </c>
      <c r="L119" s="49">
        <v>70</v>
      </c>
    </row>
    <row r="120" spans="1:12" ht="16.5" thickBot="1" x14ac:dyDescent="0.3">
      <c r="A120" s="47" t="s">
        <v>42</v>
      </c>
      <c r="B120" s="48">
        <v>5</v>
      </c>
      <c r="C120" s="54">
        <v>5</v>
      </c>
      <c r="D120" s="12">
        <v>680</v>
      </c>
      <c r="E120" s="23">
        <v>6.8</v>
      </c>
      <c r="F120" s="48">
        <v>5</v>
      </c>
      <c r="G120" s="54">
        <v>10</v>
      </c>
      <c r="H120" s="12">
        <v>680</v>
      </c>
      <c r="I120" s="23">
        <v>13.6</v>
      </c>
      <c r="J120" s="49">
        <v>15</v>
      </c>
      <c r="K120" s="49">
        <v>20</v>
      </c>
      <c r="L120" s="49">
        <v>25</v>
      </c>
    </row>
    <row r="121" spans="1:12" ht="16.5" thickBot="1" x14ac:dyDescent="0.3">
      <c r="A121" s="47" t="s">
        <v>43</v>
      </c>
      <c r="B121" s="48">
        <v>3</v>
      </c>
      <c r="C121" s="54">
        <v>3</v>
      </c>
      <c r="D121" s="12">
        <v>3085</v>
      </c>
      <c r="E121" s="23">
        <v>9.2550000000000008</v>
      </c>
      <c r="F121" s="48">
        <v>5</v>
      </c>
      <c r="G121" s="54">
        <v>5</v>
      </c>
      <c r="H121" s="12">
        <v>3085</v>
      </c>
      <c r="I121" s="23">
        <v>15.425000000000001</v>
      </c>
      <c r="J121" s="49">
        <v>5</v>
      </c>
      <c r="K121" s="49">
        <v>10</v>
      </c>
      <c r="L121" s="49">
        <v>10</v>
      </c>
    </row>
    <row r="122" spans="1:12" ht="16.5" thickBot="1" x14ac:dyDescent="0.3">
      <c r="A122" s="47" t="s">
        <v>44</v>
      </c>
      <c r="B122" s="48">
        <v>0.2</v>
      </c>
      <c r="C122" s="54">
        <v>0.2</v>
      </c>
      <c r="D122" s="12">
        <v>2400</v>
      </c>
      <c r="E122" s="23">
        <v>0.48</v>
      </c>
      <c r="F122" s="48">
        <v>0.2</v>
      </c>
      <c r="G122" s="54">
        <v>0.2</v>
      </c>
      <c r="H122" s="12">
        <v>2400</v>
      </c>
      <c r="I122" s="23">
        <v>0.48</v>
      </c>
      <c r="J122" s="49">
        <v>0.2</v>
      </c>
      <c r="K122" s="49">
        <v>0.2</v>
      </c>
      <c r="L122" s="49">
        <v>0.2</v>
      </c>
    </row>
    <row r="123" spans="1:12" ht="16.5" thickBot="1" x14ac:dyDescent="0.3">
      <c r="A123" s="47" t="s">
        <v>45</v>
      </c>
      <c r="B123" s="48">
        <v>1</v>
      </c>
      <c r="C123" s="54">
        <v>1</v>
      </c>
      <c r="D123" s="12">
        <v>240</v>
      </c>
      <c r="E123" s="23">
        <v>2.4</v>
      </c>
      <c r="F123" s="48">
        <v>2</v>
      </c>
      <c r="G123" s="54">
        <v>2</v>
      </c>
      <c r="H123" s="12">
        <v>240</v>
      </c>
      <c r="I123" s="23">
        <v>4.8</v>
      </c>
      <c r="J123" s="49">
        <v>2</v>
      </c>
      <c r="K123" s="49">
        <v>1</v>
      </c>
      <c r="L123" s="49">
        <v>2</v>
      </c>
    </row>
    <row r="124" spans="1:12" ht="16.5" thickBot="1" x14ac:dyDescent="0.3">
      <c r="A124" s="47" t="s">
        <v>46</v>
      </c>
      <c r="B124" s="48">
        <v>2</v>
      </c>
      <c r="C124" s="54">
        <v>2</v>
      </c>
      <c r="D124" s="12">
        <v>35</v>
      </c>
      <c r="E124" s="23">
        <v>7.0000000000000007E-2</v>
      </c>
      <c r="F124" s="48">
        <v>5</v>
      </c>
      <c r="G124" s="54">
        <v>5</v>
      </c>
      <c r="H124" s="12">
        <v>35</v>
      </c>
      <c r="I124" s="23">
        <v>0.17499999999999999</v>
      </c>
      <c r="J124" s="49">
        <v>8</v>
      </c>
      <c r="K124" s="49">
        <v>5</v>
      </c>
      <c r="L124" s="49">
        <v>8</v>
      </c>
    </row>
    <row r="125" spans="1:12" ht="16.5" thickBot="1" x14ac:dyDescent="0.3">
      <c r="A125" s="47" t="s">
        <v>47</v>
      </c>
      <c r="B125" s="48">
        <v>1</v>
      </c>
      <c r="C125" s="28">
        <v>1</v>
      </c>
      <c r="D125" s="29">
        <v>180</v>
      </c>
      <c r="E125" s="30">
        <v>2.25</v>
      </c>
      <c r="F125" s="48">
        <v>1</v>
      </c>
      <c r="G125" s="28">
        <v>1</v>
      </c>
      <c r="H125" s="29">
        <v>180</v>
      </c>
      <c r="I125" s="30">
        <v>2.25</v>
      </c>
      <c r="J125" s="49">
        <v>1</v>
      </c>
      <c r="K125" s="49">
        <v>1</v>
      </c>
      <c r="L125" s="49">
        <v>1</v>
      </c>
    </row>
    <row r="126" spans="1:12" ht="15.75" thickBot="1" x14ac:dyDescent="0.3">
      <c r="E126" s="18">
        <f>SUM(E101:E125)</f>
        <v>620.34100000000001</v>
      </c>
      <c r="I126" s="18">
        <f>SUM(I101:I125)</f>
        <v>691.0089999999999</v>
      </c>
    </row>
    <row r="127" spans="1:12" ht="15.75" thickBot="1" x14ac:dyDescent="0.3">
      <c r="D127" t="s">
        <v>150</v>
      </c>
      <c r="E127" s="45">
        <v>12406.82</v>
      </c>
      <c r="I127" s="45">
        <v>13820.18</v>
      </c>
    </row>
    <row r="128" spans="1:12" ht="15.75" thickBot="1" x14ac:dyDescent="0.3">
      <c r="D128" s="60" t="s">
        <v>149</v>
      </c>
      <c r="E128" s="61">
        <v>13027.16</v>
      </c>
      <c r="F128" s="62"/>
      <c r="G128" s="62"/>
      <c r="H128" s="62"/>
      <c r="I128" s="63">
        <v>14511.19</v>
      </c>
    </row>
    <row r="129" spans="4:9" x14ac:dyDescent="0.25">
      <c r="D129" t="s">
        <v>151</v>
      </c>
      <c r="E129" s="45">
        <v>13647.5</v>
      </c>
      <c r="I129" s="45">
        <v>15202.2</v>
      </c>
    </row>
  </sheetData>
  <mergeCells count="50">
    <mergeCell ref="A22:L22"/>
    <mergeCell ref="B27:B28"/>
    <mergeCell ref="C27:C28"/>
    <mergeCell ref="F27:F28"/>
    <mergeCell ref="G27:G28"/>
    <mergeCell ref="J27:J28"/>
    <mergeCell ref="K27:K28"/>
    <mergeCell ref="L27:L28"/>
    <mergeCell ref="A14:A20"/>
    <mergeCell ref="B14:J15"/>
    <mergeCell ref="K14:L14"/>
    <mergeCell ref="K15:L15"/>
    <mergeCell ref="K16:L16"/>
    <mergeCell ref="K17:L17"/>
    <mergeCell ref="K18:L18"/>
    <mergeCell ref="B16:C16"/>
    <mergeCell ref="F16:J16"/>
    <mergeCell ref="B17:J17"/>
    <mergeCell ref="B18:J18"/>
    <mergeCell ref="B6:L6"/>
    <mergeCell ref="B7:L7"/>
    <mergeCell ref="B8:L8"/>
    <mergeCell ref="B9:L9"/>
    <mergeCell ref="A4:L4"/>
    <mergeCell ref="A6:A9"/>
    <mergeCell ref="A82:L82"/>
    <mergeCell ref="A84:A87"/>
    <mergeCell ref="B84:L84"/>
    <mergeCell ref="B85:L85"/>
    <mergeCell ref="B86:L86"/>
    <mergeCell ref="B87:L87"/>
    <mergeCell ref="A92:A98"/>
    <mergeCell ref="B92:J93"/>
    <mergeCell ref="K92:L92"/>
    <mergeCell ref="K93:L93"/>
    <mergeCell ref="B94:C94"/>
    <mergeCell ref="F94:J94"/>
    <mergeCell ref="K94:L94"/>
    <mergeCell ref="B95:J95"/>
    <mergeCell ref="K95:L95"/>
    <mergeCell ref="B96:J96"/>
    <mergeCell ref="K96:L96"/>
    <mergeCell ref="A100:L100"/>
    <mergeCell ref="B105:B106"/>
    <mergeCell ref="C105:C106"/>
    <mergeCell ref="F105:F106"/>
    <mergeCell ref="G105:G106"/>
    <mergeCell ref="J105:J106"/>
    <mergeCell ref="K105:K106"/>
    <mergeCell ref="L105:L106"/>
  </mergeCells>
  <pageMargins left="0.31496062992125984" right="0.31496062992125984" top="0.15748031496062992" bottom="0.15748031496062992" header="0.31496062992125984" footer="0.31496062992125984"/>
  <pageSetup paperSize="9" scale="7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AL160"/>
  <sheetViews>
    <sheetView topLeftCell="Z144" zoomScale="84" zoomScaleNormal="84" workbookViewId="0">
      <selection activeCell="AJ160" sqref="AJ160"/>
    </sheetView>
  </sheetViews>
  <sheetFormatPr defaultRowHeight="15" x14ac:dyDescent="0.25"/>
  <cols>
    <col min="4" max="4" width="27" customWidth="1"/>
    <col min="10" max="10" width="26.42578125" customWidth="1"/>
    <col min="16" max="16" width="33.42578125" customWidth="1"/>
    <col min="22" max="22" width="27.7109375" customWidth="1"/>
    <col min="28" max="28" width="28" customWidth="1"/>
    <col min="33" max="33" width="15.5703125" customWidth="1"/>
  </cols>
  <sheetData>
    <row r="4" spans="3:36" ht="15" customHeight="1" x14ac:dyDescent="0.25">
      <c r="C4" s="117" t="s">
        <v>8</v>
      </c>
      <c r="D4" s="118"/>
      <c r="E4" s="117" t="s">
        <v>65</v>
      </c>
      <c r="F4" s="121"/>
      <c r="G4" s="118"/>
      <c r="I4" s="117" t="s">
        <v>8</v>
      </c>
      <c r="J4" s="118"/>
      <c r="K4" s="117" t="s">
        <v>96</v>
      </c>
      <c r="L4" s="121"/>
      <c r="M4" s="118"/>
      <c r="O4" s="117" t="s">
        <v>8</v>
      </c>
      <c r="P4" s="118"/>
      <c r="Q4" s="117" t="s">
        <v>110</v>
      </c>
      <c r="R4" s="121"/>
      <c r="S4" s="118"/>
      <c r="U4" s="117" t="s">
        <v>8</v>
      </c>
      <c r="V4" s="118"/>
      <c r="W4" s="117" t="s">
        <v>123</v>
      </c>
      <c r="X4" s="121"/>
      <c r="Y4" s="118"/>
      <c r="AA4" s="117" t="s">
        <v>8</v>
      </c>
      <c r="AB4" s="118"/>
      <c r="AC4" s="117" t="s">
        <v>131</v>
      </c>
      <c r="AD4" s="121"/>
      <c r="AE4" s="118"/>
    </row>
    <row r="5" spans="3:36" ht="16.5" customHeight="1" x14ac:dyDescent="0.25">
      <c r="C5" s="119"/>
      <c r="D5" s="120"/>
      <c r="E5" s="119"/>
      <c r="F5" s="122"/>
      <c r="G5" s="120"/>
      <c r="I5" s="119"/>
      <c r="J5" s="120"/>
      <c r="K5" s="119"/>
      <c r="L5" s="122"/>
      <c r="M5" s="120"/>
      <c r="O5" s="119"/>
      <c r="P5" s="120"/>
      <c r="Q5" s="119"/>
      <c r="R5" s="122"/>
      <c r="S5" s="120"/>
      <c r="U5" s="119"/>
      <c r="V5" s="120"/>
      <c r="W5" s="119"/>
      <c r="X5" s="122"/>
      <c r="Y5" s="120"/>
      <c r="AA5" s="119"/>
      <c r="AB5" s="120"/>
      <c r="AC5" s="119"/>
      <c r="AD5" s="122"/>
      <c r="AE5" s="120"/>
    </row>
    <row r="6" spans="3:36" ht="16.5" customHeight="1" x14ac:dyDescent="0.25">
      <c r="C6" s="119"/>
      <c r="D6" s="120"/>
      <c r="E6" s="123"/>
      <c r="F6" s="124"/>
      <c r="G6" s="125"/>
      <c r="I6" s="119"/>
      <c r="J6" s="120"/>
      <c r="K6" s="123"/>
      <c r="L6" s="124"/>
      <c r="M6" s="125"/>
      <c r="O6" s="119"/>
      <c r="P6" s="120"/>
      <c r="Q6" s="123"/>
      <c r="R6" s="124"/>
      <c r="S6" s="125"/>
      <c r="U6" s="119"/>
      <c r="V6" s="120"/>
      <c r="W6" s="123"/>
      <c r="X6" s="124"/>
      <c r="Y6" s="125"/>
      <c r="AA6" s="119"/>
      <c r="AB6" s="120"/>
      <c r="AC6" s="123"/>
      <c r="AD6" s="124"/>
      <c r="AE6" s="125"/>
    </row>
    <row r="7" spans="3:36" ht="15.75" x14ac:dyDescent="0.25">
      <c r="C7" s="119"/>
      <c r="D7" s="120"/>
      <c r="E7" s="36" t="s">
        <v>148</v>
      </c>
      <c r="F7" s="36" t="s">
        <v>48</v>
      </c>
      <c r="G7" s="36" t="s">
        <v>49</v>
      </c>
      <c r="I7" s="119"/>
      <c r="J7" s="120"/>
      <c r="K7" s="36" t="s">
        <v>148</v>
      </c>
      <c r="L7" s="36" t="s">
        <v>48</v>
      </c>
      <c r="M7" s="36" t="s">
        <v>49</v>
      </c>
      <c r="O7" s="119"/>
      <c r="P7" s="120"/>
      <c r="Q7" s="36" t="s">
        <v>148</v>
      </c>
      <c r="R7" s="36" t="s">
        <v>48</v>
      </c>
      <c r="S7" s="36" t="s">
        <v>49</v>
      </c>
      <c r="U7" s="119"/>
      <c r="V7" s="120"/>
      <c r="W7" s="36" t="s">
        <v>148</v>
      </c>
      <c r="X7" s="36" t="s">
        <v>48</v>
      </c>
      <c r="Y7" s="36" t="s">
        <v>49</v>
      </c>
      <c r="AA7" s="119"/>
      <c r="AB7" s="120"/>
      <c r="AC7" s="36" t="s">
        <v>148</v>
      </c>
      <c r="AD7" s="36" t="s">
        <v>48</v>
      </c>
      <c r="AE7" s="36" t="s">
        <v>49</v>
      </c>
    </row>
    <row r="8" spans="3:36" ht="15.95" customHeight="1" x14ac:dyDescent="0.25">
      <c r="C8" s="39"/>
      <c r="D8" s="126" t="s">
        <v>23</v>
      </c>
      <c r="E8" s="126"/>
      <c r="F8" s="126"/>
      <c r="G8" s="126"/>
      <c r="I8" s="40"/>
      <c r="J8" s="126" t="s">
        <v>23</v>
      </c>
      <c r="K8" s="126"/>
      <c r="L8" s="126"/>
      <c r="M8" s="126"/>
      <c r="O8" s="40"/>
      <c r="P8" s="126" t="s">
        <v>23</v>
      </c>
      <c r="Q8" s="126"/>
      <c r="R8" s="126"/>
      <c r="S8" s="126"/>
      <c r="U8" s="40"/>
      <c r="V8" s="126" t="s">
        <v>23</v>
      </c>
      <c r="W8" s="126"/>
      <c r="X8" s="126"/>
      <c r="Y8" s="126"/>
      <c r="AA8" s="40"/>
      <c r="AB8" s="126" t="s">
        <v>23</v>
      </c>
      <c r="AC8" s="126"/>
      <c r="AD8" s="126"/>
      <c r="AE8" s="126"/>
    </row>
    <row r="9" spans="3:36" ht="15.95" customHeight="1" x14ac:dyDescent="0.25">
      <c r="C9" s="114" t="s">
        <v>90</v>
      </c>
      <c r="D9" s="37" t="s">
        <v>57</v>
      </c>
      <c r="E9" s="37">
        <v>200</v>
      </c>
      <c r="F9" s="36"/>
      <c r="G9" s="36"/>
      <c r="I9" s="114" t="s">
        <v>90</v>
      </c>
      <c r="J9" s="37" t="s">
        <v>97</v>
      </c>
      <c r="K9" s="37">
        <v>200</v>
      </c>
      <c r="L9" s="36"/>
      <c r="M9" s="36"/>
      <c r="O9" s="114" t="s">
        <v>90</v>
      </c>
      <c r="P9" s="37" t="s">
        <v>111</v>
      </c>
      <c r="Q9" s="37">
        <v>200</v>
      </c>
      <c r="R9" s="36"/>
      <c r="S9" s="36"/>
      <c r="U9" s="114" t="s">
        <v>90</v>
      </c>
      <c r="V9" s="37" t="s">
        <v>132</v>
      </c>
      <c r="W9" s="37">
        <v>200</v>
      </c>
      <c r="X9" s="65"/>
      <c r="Y9" s="65"/>
      <c r="AA9" s="114" t="s">
        <v>90</v>
      </c>
      <c r="AB9" s="37" t="s">
        <v>124</v>
      </c>
      <c r="AC9" s="37">
        <v>200</v>
      </c>
      <c r="AD9" s="65"/>
      <c r="AE9" s="65"/>
      <c r="AG9" s="37"/>
      <c r="AH9" s="37"/>
      <c r="AI9" s="65"/>
      <c r="AJ9" s="65"/>
    </row>
    <row r="10" spans="3:36" ht="15.95" customHeight="1" x14ac:dyDescent="0.25">
      <c r="C10" s="115"/>
      <c r="D10" s="36" t="s">
        <v>58</v>
      </c>
      <c r="E10" s="36">
        <v>20</v>
      </c>
      <c r="F10" s="36">
        <v>130</v>
      </c>
      <c r="G10" s="42">
        <f t="shared" ref="G10:G13" si="0">E10*F10/1000</f>
        <v>2.6</v>
      </c>
      <c r="I10" s="115"/>
      <c r="J10" s="36" t="s">
        <v>98</v>
      </c>
      <c r="K10" s="36">
        <v>20</v>
      </c>
      <c r="L10" s="36">
        <v>130</v>
      </c>
      <c r="M10" s="42">
        <f t="shared" ref="M10:M13" si="1">K10*L10/1000</f>
        <v>2.6</v>
      </c>
      <c r="O10" s="115"/>
      <c r="P10" s="36" t="s">
        <v>112</v>
      </c>
      <c r="Q10" s="36">
        <v>20</v>
      </c>
      <c r="R10" s="36">
        <v>150</v>
      </c>
      <c r="S10" s="42">
        <f t="shared" ref="S10:S13" si="2">Q10*R10/1000</f>
        <v>3</v>
      </c>
      <c r="U10" s="115"/>
      <c r="V10" s="65" t="s">
        <v>133</v>
      </c>
      <c r="W10" s="65">
        <v>20</v>
      </c>
      <c r="X10" s="65">
        <v>105</v>
      </c>
      <c r="Y10" s="42">
        <f t="shared" ref="Y10:Y13" si="3">W10*X10/1000</f>
        <v>2.1</v>
      </c>
      <c r="AA10" s="115"/>
      <c r="AB10" s="65" t="s">
        <v>125</v>
      </c>
      <c r="AC10" s="65">
        <v>20</v>
      </c>
      <c r="AD10" s="65">
        <v>190</v>
      </c>
      <c r="AE10" s="42">
        <f t="shared" ref="AE10:AE13" si="4">AC10*AD10/1000</f>
        <v>3.8</v>
      </c>
      <c r="AG10" s="65"/>
      <c r="AH10" s="65"/>
      <c r="AI10" s="65"/>
      <c r="AJ10" s="42"/>
    </row>
    <row r="11" spans="3:36" ht="15.95" customHeight="1" x14ac:dyDescent="0.25">
      <c r="C11" s="115"/>
      <c r="D11" s="36" t="s">
        <v>59</v>
      </c>
      <c r="E11" s="36">
        <v>150</v>
      </c>
      <c r="F11" s="36">
        <v>215</v>
      </c>
      <c r="G11" s="42">
        <f t="shared" si="0"/>
        <v>32.25</v>
      </c>
      <c r="I11" s="115"/>
      <c r="J11" s="36" t="s">
        <v>59</v>
      </c>
      <c r="K11" s="36">
        <v>150</v>
      </c>
      <c r="L11" s="36">
        <v>215</v>
      </c>
      <c r="M11" s="42">
        <f t="shared" si="1"/>
        <v>32.25</v>
      </c>
      <c r="O11" s="115"/>
      <c r="P11" s="36" t="s">
        <v>59</v>
      </c>
      <c r="Q11" s="36">
        <v>150</v>
      </c>
      <c r="R11" s="36">
        <v>215</v>
      </c>
      <c r="S11" s="42">
        <f t="shared" si="2"/>
        <v>32.25</v>
      </c>
      <c r="U11" s="115"/>
      <c r="V11" s="65" t="s">
        <v>59</v>
      </c>
      <c r="W11" s="65">
        <v>150</v>
      </c>
      <c r="X11" s="65">
        <v>215</v>
      </c>
      <c r="Y11" s="42">
        <f t="shared" si="3"/>
        <v>32.25</v>
      </c>
      <c r="AA11" s="115"/>
      <c r="AB11" s="65" t="s">
        <v>59</v>
      </c>
      <c r="AC11" s="65">
        <v>150</v>
      </c>
      <c r="AD11" s="65">
        <v>215</v>
      </c>
      <c r="AE11" s="42">
        <f t="shared" si="4"/>
        <v>32.25</v>
      </c>
      <c r="AG11" s="65"/>
      <c r="AH11" s="65"/>
      <c r="AI11" s="65"/>
      <c r="AJ11" s="42"/>
    </row>
    <row r="12" spans="3:36" ht="15.95" customHeight="1" x14ac:dyDescent="0.25">
      <c r="C12" s="115"/>
      <c r="D12" s="36" t="s">
        <v>60</v>
      </c>
      <c r="E12" s="36">
        <v>4</v>
      </c>
      <c r="F12" s="36">
        <v>2578</v>
      </c>
      <c r="G12" s="42">
        <f t="shared" si="0"/>
        <v>10.311999999999999</v>
      </c>
      <c r="I12" s="115"/>
      <c r="J12" s="36" t="s">
        <v>60</v>
      </c>
      <c r="K12" s="36">
        <v>4</v>
      </c>
      <c r="L12" s="36">
        <v>1400</v>
      </c>
      <c r="M12" s="42">
        <f t="shared" si="1"/>
        <v>5.6</v>
      </c>
      <c r="O12" s="115"/>
      <c r="P12" s="36" t="s">
        <v>60</v>
      </c>
      <c r="Q12" s="36">
        <v>4</v>
      </c>
      <c r="R12" s="36">
        <v>1400</v>
      </c>
      <c r="S12" s="42">
        <f t="shared" si="2"/>
        <v>5.6</v>
      </c>
      <c r="U12" s="115"/>
      <c r="V12" s="65" t="s">
        <v>60</v>
      </c>
      <c r="W12" s="65">
        <v>4</v>
      </c>
      <c r="X12" s="65">
        <v>1400</v>
      </c>
      <c r="Y12" s="42">
        <f t="shared" si="3"/>
        <v>5.6</v>
      </c>
      <c r="AA12" s="115"/>
      <c r="AB12" s="65" t="s">
        <v>60</v>
      </c>
      <c r="AC12" s="65">
        <v>4</v>
      </c>
      <c r="AD12" s="65">
        <v>1400</v>
      </c>
      <c r="AE12" s="42">
        <f t="shared" si="4"/>
        <v>5.6</v>
      </c>
      <c r="AG12" s="65"/>
      <c r="AH12" s="65"/>
      <c r="AI12" s="65"/>
      <c r="AJ12" s="42"/>
    </row>
    <row r="13" spans="3:36" ht="15.95" customHeight="1" x14ac:dyDescent="0.25">
      <c r="C13" s="115"/>
      <c r="D13" s="36" t="s">
        <v>61</v>
      </c>
      <c r="E13" s="36">
        <v>5</v>
      </c>
      <c r="F13" s="36">
        <v>180</v>
      </c>
      <c r="G13" s="42">
        <f t="shared" si="0"/>
        <v>0.9</v>
      </c>
      <c r="I13" s="115"/>
      <c r="J13" s="36" t="s">
        <v>61</v>
      </c>
      <c r="K13" s="36">
        <v>10</v>
      </c>
      <c r="L13" s="36">
        <v>180</v>
      </c>
      <c r="M13" s="42">
        <f t="shared" si="1"/>
        <v>1.8</v>
      </c>
      <c r="O13" s="115"/>
      <c r="P13" s="36" t="s">
        <v>61</v>
      </c>
      <c r="Q13" s="36">
        <v>5</v>
      </c>
      <c r="R13" s="36">
        <v>180</v>
      </c>
      <c r="S13" s="42">
        <f t="shared" si="2"/>
        <v>0.9</v>
      </c>
      <c r="U13" s="115"/>
      <c r="V13" s="65" t="s">
        <v>61</v>
      </c>
      <c r="W13" s="65">
        <v>5</v>
      </c>
      <c r="X13" s="65">
        <v>180</v>
      </c>
      <c r="Y13" s="42">
        <f t="shared" si="3"/>
        <v>0.9</v>
      </c>
      <c r="AA13" s="115"/>
      <c r="AB13" s="65" t="s">
        <v>61</v>
      </c>
      <c r="AC13" s="65">
        <v>5</v>
      </c>
      <c r="AD13" s="65">
        <v>180</v>
      </c>
      <c r="AE13" s="42">
        <f t="shared" si="4"/>
        <v>0.9</v>
      </c>
      <c r="AG13" s="65"/>
      <c r="AH13" s="65"/>
      <c r="AI13" s="65"/>
      <c r="AJ13" s="42"/>
    </row>
    <row r="14" spans="3:36" ht="15.95" customHeight="1" x14ac:dyDescent="0.25">
      <c r="C14" s="115"/>
      <c r="D14" s="37" t="s">
        <v>95</v>
      </c>
      <c r="E14" s="37">
        <v>200</v>
      </c>
      <c r="F14" s="36"/>
      <c r="G14" s="36"/>
      <c r="I14" s="115"/>
      <c r="J14" s="37" t="s">
        <v>99</v>
      </c>
      <c r="K14" s="37">
        <v>200</v>
      </c>
      <c r="L14" s="36"/>
      <c r="M14" s="36"/>
      <c r="O14" s="115"/>
      <c r="P14" s="37" t="s">
        <v>95</v>
      </c>
      <c r="Q14" s="37">
        <v>200</v>
      </c>
      <c r="R14" s="36"/>
      <c r="S14" s="36"/>
      <c r="U14" s="115"/>
      <c r="V14" s="37" t="s">
        <v>99</v>
      </c>
      <c r="W14" s="37">
        <v>200</v>
      </c>
      <c r="X14" s="65"/>
      <c r="Y14" s="65"/>
      <c r="AA14" s="115"/>
      <c r="AB14" s="37" t="s">
        <v>95</v>
      </c>
      <c r="AC14" s="37">
        <v>200</v>
      </c>
      <c r="AD14" s="36"/>
      <c r="AE14" s="36"/>
    </row>
    <row r="15" spans="3:36" ht="15.95" customHeight="1" x14ac:dyDescent="0.25">
      <c r="C15" s="115"/>
      <c r="D15" s="36" t="s">
        <v>59</v>
      </c>
      <c r="E15" s="36">
        <v>100</v>
      </c>
      <c r="F15" s="36">
        <v>215</v>
      </c>
      <c r="G15" s="42">
        <f t="shared" ref="G15:G20" si="5">E15*F15/1000</f>
        <v>21.5</v>
      </c>
      <c r="I15" s="115"/>
      <c r="J15" s="36" t="s">
        <v>59</v>
      </c>
      <c r="K15" s="36">
        <v>100</v>
      </c>
      <c r="L15" s="36">
        <v>215</v>
      </c>
      <c r="M15" s="42">
        <f t="shared" ref="M15" si="6">K15*L15/1000</f>
        <v>21.5</v>
      </c>
      <c r="O15" s="115"/>
      <c r="P15" s="36" t="s">
        <v>59</v>
      </c>
      <c r="Q15" s="36">
        <v>100</v>
      </c>
      <c r="R15" s="36">
        <v>215</v>
      </c>
      <c r="S15" s="42">
        <f t="shared" ref="S15" si="7">Q15*R15/1000</f>
        <v>21.5</v>
      </c>
      <c r="U15" s="115"/>
      <c r="V15" s="65" t="s">
        <v>59</v>
      </c>
      <c r="W15" s="65">
        <v>100</v>
      </c>
      <c r="X15" s="65">
        <v>215</v>
      </c>
      <c r="Y15" s="42">
        <f t="shared" ref="Y15" si="8">W15*X15/1000</f>
        <v>21.5</v>
      </c>
      <c r="AA15" s="115"/>
      <c r="AB15" s="36" t="s">
        <v>59</v>
      </c>
      <c r="AC15" s="36">
        <v>100</v>
      </c>
      <c r="AD15" s="36">
        <v>215</v>
      </c>
      <c r="AE15" s="42">
        <f t="shared" ref="AE15" si="9">AC15*AD15/1000</f>
        <v>21.5</v>
      </c>
    </row>
    <row r="16" spans="3:36" ht="15.95" customHeight="1" x14ac:dyDescent="0.25">
      <c r="C16" s="115"/>
      <c r="D16" s="36" t="s">
        <v>62</v>
      </c>
      <c r="E16" s="36">
        <v>2</v>
      </c>
      <c r="F16" s="36">
        <v>240</v>
      </c>
      <c r="G16" s="42">
        <f>E16*F16/100</f>
        <v>4.8</v>
      </c>
      <c r="I16" s="115"/>
      <c r="J16" s="36" t="s">
        <v>100</v>
      </c>
      <c r="K16" s="36">
        <v>2</v>
      </c>
      <c r="L16" s="36">
        <v>1300</v>
      </c>
      <c r="M16" s="42">
        <f>K16*L16/100</f>
        <v>26</v>
      </c>
      <c r="O16" s="115"/>
      <c r="P16" s="36" t="s">
        <v>62</v>
      </c>
      <c r="Q16" s="36">
        <v>2</v>
      </c>
      <c r="R16" s="36">
        <v>240</v>
      </c>
      <c r="S16" s="42">
        <f>Q16*R16/100</f>
        <v>4.8</v>
      </c>
      <c r="U16" s="115"/>
      <c r="V16" s="65" t="s">
        <v>100</v>
      </c>
      <c r="W16" s="65">
        <v>2</v>
      </c>
      <c r="X16" s="65">
        <v>1300</v>
      </c>
      <c r="Y16" s="42">
        <f>W16*X16/100</f>
        <v>26</v>
      </c>
      <c r="AA16" s="115"/>
      <c r="AB16" s="36" t="s">
        <v>62</v>
      </c>
      <c r="AC16" s="36">
        <v>2</v>
      </c>
      <c r="AD16" s="36">
        <v>240</v>
      </c>
      <c r="AE16" s="42">
        <f>AC16*AD16/100</f>
        <v>4.8</v>
      </c>
    </row>
    <row r="17" spans="3:36" ht="15.95" customHeight="1" x14ac:dyDescent="0.25">
      <c r="C17" s="115"/>
      <c r="D17" s="36" t="s">
        <v>61</v>
      </c>
      <c r="E17" s="36">
        <v>10</v>
      </c>
      <c r="F17" s="36">
        <v>180</v>
      </c>
      <c r="G17" s="42">
        <f t="shared" si="5"/>
        <v>1.8</v>
      </c>
      <c r="I17" s="115"/>
      <c r="J17" s="36" t="s">
        <v>61</v>
      </c>
      <c r="K17" s="36">
        <v>10</v>
      </c>
      <c r="L17" s="36">
        <v>180</v>
      </c>
      <c r="M17" s="42">
        <f t="shared" ref="M17" si="10">K17*L17/1000</f>
        <v>1.8</v>
      </c>
      <c r="O17" s="115"/>
      <c r="P17" s="36" t="s">
        <v>61</v>
      </c>
      <c r="Q17" s="36">
        <v>10</v>
      </c>
      <c r="R17" s="36">
        <v>180</v>
      </c>
      <c r="S17" s="42">
        <f t="shared" ref="S17" si="11">Q17*R17/1000</f>
        <v>1.8</v>
      </c>
      <c r="U17" s="115"/>
      <c r="V17" s="65" t="s">
        <v>61</v>
      </c>
      <c r="W17" s="65">
        <v>10</v>
      </c>
      <c r="X17" s="65">
        <v>180</v>
      </c>
      <c r="Y17" s="42">
        <f t="shared" ref="Y17" si="12">W17*X17/1000</f>
        <v>1.8</v>
      </c>
      <c r="AA17" s="115"/>
      <c r="AB17" s="36" t="s">
        <v>61</v>
      </c>
      <c r="AC17" s="36">
        <v>10</v>
      </c>
      <c r="AD17" s="36">
        <v>180</v>
      </c>
      <c r="AE17" s="42">
        <f t="shared" ref="AE17" si="13">AC17*AD17/1000</f>
        <v>1.8</v>
      </c>
    </row>
    <row r="18" spans="3:36" ht="15.95" customHeight="1" x14ac:dyDescent="0.25">
      <c r="C18" s="115"/>
      <c r="D18" s="36" t="s">
        <v>63</v>
      </c>
      <c r="E18" s="36">
        <v>50</v>
      </c>
      <c r="F18" s="36">
        <v>75</v>
      </c>
      <c r="G18" s="42">
        <f>E18*F18/400</f>
        <v>9.375</v>
      </c>
      <c r="I18" s="115"/>
      <c r="J18" s="36" t="s">
        <v>63</v>
      </c>
      <c r="K18" s="36">
        <v>50</v>
      </c>
      <c r="L18" s="36">
        <v>75</v>
      </c>
      <c r="M18" s="42">
        <f>K18*L18/400</f>
        <v>9.375</v>
      </c>
      <c r="O18" s="115"/>
      <c r="P18" s="36" t="s">
        <v>63</v>
      </c>
      <c r="Q18" s="36">
        <v>50</v>
      </c>
      <c r="R18" s="36">
        <v>75</v>
      </c>
      <c r="S18" s="42">
        <f>Q18*R18/400</f>
        <v>9.375</v>
      </c>
      <c r="U18" s="115"/>
      <c r="V18" s="65" t="s">
        <v>63</v>
      </c>
      <c r="W18" s="65">
        <v>50</v>
      </c>
      <c r="X18" s="65">
        <v>75</v>
      </c>
      <c r="Y18" s="42">
        <f>W18*X18/400</f>
        <v>9.375</v>
      </c>
      <c r="AA18" s="115"/>
      <c r="AB18" s="36" t="s">
        <v>63</v>
      </c>
      <c r="AC18" s="36">
        <v>50</v>
      </c>
      <c r="AD18" s="36">
        <v>75</v>
      </c>
      <c r="AE18" s="42">
        <f>AC18*AD18/400</f>
        <v>9.375</v>
      </c>
    </row>
    <row r="19" spans="3:36" ht="15.95" customHeight="1" x14ac:dyDescent="0.25">
      <c r="C19" s="115"/>
      <c r="D19" s="36" t="s">
        <v>60</v>
      </c>
      <c r="E19" s="36">
        <v>5</v>
      </c>
      <c r="F19" s="36">
        <v>2578</v>
      </c>
      <c r="G19" s="42">
        <f t="shared" si="5"/>
        <v>12.89</v>
      </c>
      <c r="I19" s="115"/>
      <c r="J19" s="36" t="s">
        <v>60</v>
      </c>
      <c r="K19" s="36">
        <v>5</v>
      </c>
      <c r="L19" s="36">
        <v>1400</v>
      </c>
      <c r="M19" s="42">
        <f t="shared" ref="M19" si="14">K19*L19/1000</f>
        <v>7</v>
      </c>
      <c r="O19" s="115"/>
      <c r="P19" s="36" t="s">
        <v>60</v>
      </c>
      <c r="Q19" s="36">
        <v>5</v>
      </c>
      <c r="R19" s="36">
        <v>1400</v>
      </c>
      <c r="S19" s="42">
        <f t="shared" ref="S19:S20" si="15">Q19*R19/1000</f>
        <v>7</v>
      </c>
      <c r="U19" s="115"/>
      <c r="V19" s="65" t="s">
        <v>60</v>
      </c>
      <c r="W19" s="65">
        <v>5</v>
      </c>
      <c r="X19" s="65">
        <v>1400</v>
      </c>
      <c r="Y19" s="42">
        <f t="shared" ref="Y19" si="16">W19*X19/1000</f>
        <v>7</v>
      </c>
      <c r="AA19" s="115"/>
      <c r="AB19" s="36" t="s">
        <v>60</v>
      </c>
      <c r="AC19" s="36">
        <v>5</v>
      </c>
      <c r="AD19" s="36">
        <v>1400</v>
      </c>
      <c r="AE19" s="42">
        <f t="shared" ref="AE19:AE20" si="17">AC19*AD19/1000</f>
        <v>7</v>
      </c>
    </row>
    <row r="20" spans="3:36" ht="15.95" customHeight="1" x14ac:dyDescent="0.25">
      <c r="C20" s="116"/>
      <c r="D20" s="36" t="s">
        <v>64</v>
      </c>
      <c r="E20" s="36">
        <v>5</v>
      </c>
      <c r="F20" s="36">
        <v>3085</v>
      </c>
      <c r="G20" s="42">
        <f t="shared" si="5"/>
        <v>15.425000000000001</v>
      </c>
      <c r="I20" s="116"/>
      <c r="J20" s="65" t="s">
        <v>82</v>
      </c>
      <c r="K20" s="36">
        <v>25</v>
      </c>
      <c r="L20" s="36">
        <v>30</v>
      </c>
      <c r="M20" s="42">
        <f>K20*L20/50</f>
        <v>15</v>
      </c>
      <c r="O20" s="116"/>
      <c r="P20" s="36" t="s">
        <v>64</v>
      </c>
      <c r="Q20" s="36">
        <v>5</v>
      </c>
      <c r="R20" s="36">
        <v>3085</v>
      </c>
      <c r="S20" s="42">
        <f t="shared" si="15"/>
        <v>15.425000000000001</v>
      </c>
      <c r="U20" s="116"/>
      <c r="V20" s="65" t="s">
        <v>82</v>
      </c>
      <c r="W20" s="65">
        <v>25</v>
      </c>
      <c r="X20" s="65">
        <v>30</v>
      </c>
      <c r="Y20" s="42">
        <f>W20*X20/50</f>
        <v>15</v>
      </c>
      <c r="AA20" s="116"/>
      <c r="AB20" s="36" t="s">
        <v>64</v>
      </c>
      <c r="AC20" s="36">
        <v>5</v>
      </c>
      <c r="AD20" s="36">
        <v>3085</v>
      </c>
      <c r="AE20" s="42">
        <f t="shared" si="17"/>
        <v>15.425000000000001</v>
      </c>
    </row>
    <row r="21" spans="3:36" ht="15.95" customHeight="1" x14ac:dyDescent="0.25">
      <c r="C21" s="40" t="s">
        <v>91</v>
      </c>
      <c r="D21" s="37" t="s">
        <v>261</v>
      </c>
      <c r="E21" s="37">
        <v>60</v>
      </c>
      <c r="F21" s="36">
        <v>0</v>
      </c>
      <c r="G21" s="42">
        <f>E21*F21/1000</f>
        <v>0</v>
      </c>
      <c r="I21" s="40" t="s">
        <v>91</v>
      </c>
      <c r="J21" s="37" t="s">
        <v>261</v>
      </c>
      <c r="K21" s="37">
        <v>60</v>
      </c>
      <c r="L21" s="65">
        <v>0</v>
      </c>
      <c r="M21" s="42">
        <f>K21*L21/1000</f>
        <v>0</v>
      </c>
      <c r="O21" s="40" t="s">
        <v>91</v>
      </c>
      <c r="P21" s="37" t="s">
        <v>261</v>
      </c>
      <c r="Q21" s="37">
        <v>60</v>
      </c>
      <c r="R21" s="65">
        <v>0</v>
      </c>
      <c r="S21" s="42">
        <f>Q21*R21/1000</f>
        <v>0</v>
      </c>
      <c r="U21" s="40" t="s">
        <v>91</v>
      </c>
      <c r="V21" s="37" t="s">
        <v>261</v>
      </c>
      <c r="W21" s="37">
        <v>60</v>
      </c>
      <c r="X21" s="65">
        <v>0</v>
      </c>
      <c r="Y21" s="42">
        <f>W21*X21/1000</f>
        <v>0</v>
      </c>
      <c r="AA21" s="40" t="s">
        <v>91</v>
      </c>
      <c r="AB21" s="37" t="s">
        <v>261</v>
      </c>
      <c r="AC21" s="37">
        <v>60</v>
      </c>
      <c r="AD21" s="65">
        <v>0</v>
      </c>
      <c r="AE21" s="42">
        <f>AC21*AD21/1000</f>
        <v>0</v>
      </c>
      <c r="AG21" s="37"/>
      <c r="AH21" s="37"/>
      <c r="AI21" s="65"/>
      <c r="AJ21" s="65"/>
    </row>
    <row r="22" spans="3:36" ht="15.95" customHeight="1" x14ac:dyDescent="0.25">
      <c r="C22" s="114" t="s">
        <v>92</v>
      </c>
      <c r="D22" s="37" t="s">
        <v>244</v>
      </c>
      <c r="E22" s="37">
        <v>60</v>
      </c>
      <c r="F22" s="36"/>
      <c r="G22" s="36"/>
      <c r="I22" s="114" t="s">
        <v>92</v>
      </c>
      <c r="J22" s="37" t="s">
        <v>264</v>
      </c>
      <c r="K22" s="37">
        <v>60</v>
      </c>
      <c r="L22" s="36"/>
      <c r="M22" s="36"/>
      <c r="O22" s="114" t="s">
        <v>92</v>
      </c>
      <c r="P22" s="37" t="s">
        <v>266</v>
      </c>
      <c r="Q22" s="37">
        <v>60</v>
      </c>
      <c r="R22" s="36"/>
      <c r="S22" s="36"/>
      <c r="U22" s="114" t="s">
        <v>92</v>
      </c>
      <c r="V22" s="37" t="s">
        <v>126</v>
      </c>
      <c r="W22" s="37">
        <v>70</v>
      </c>
      <c r="X22" s="36"/>
      <c r="Y22" s="36"/>
      <c r="AA22" s="114" t="s">
        <v>92</v>
      </c>
      <c r="AB22" s="37" t="s">
        <v>126</v>
      </c>
      <c r="AC22" s="37">
        <v>70</v>
      </c>
      <c r="AD22" s="65"/>
      <c r="AE22" s="65"/>
      <c r="AG22" s="65"/>
      <c r="AH22" s="65"/>
      <c r="AI22" s="65"/>
      <c r="AJ22" s="42"/>
    </row>
    <row r="23" spans="3:36" ht="15.95" customHeight="1" x14ac:dyDescent="0.25">
      <c r="C23" s="115"/>
      <c r="D23" s="37" t="s">
        <v>71</v>
      </c>
      <c r="E23" s="37">
        <v>200</v>
      </c>
      <c r="F23" s="65"/>
      <c r="G23" s="65"/>
      <c r="I23" s="115"/>
      <c r="J23" s="65" t="s">
        <v>67</v>
      </c>
      <c r="K23" s="36">
        <v>3</v>
      </c>
      <c r="L23" s="36">
        <v>380</v>
      </c>
      <c r="M23" s="42">
        <f t="shared" ref="M23:M25" si="18">K23*L23/1000</f>
        <v>1.1399999999999999</v>
      </c>
      <c r="O23" s="115"/>
      <c r="P23" s="36" t="s">
        <v>102</v>
      </c>
      <c r="Q23" s="36">
        <v>70</v>
      </c>
      <c r="R23" s="36">
        <v>160</v>
      </c>
      <c r="S23" s="42">
        <f t="shared" ref="S23:S26" si="19">Q23*R23/1000</f>
        <v>11.2</v>
      </c>
      <c r="U23" s="115"/>
      <c r="V23" s="36" t="s">
        <v>73</v>
      </c>
      <c r="W23" s="36">
        <v>35</v>
      </c>
      <c r="X23" s="36">
        <v>135</v>
      </c>
      <c r="Y23" s="42">
        <f t="shared" ref="Y23:Y26" si="20">W23*X23/1000</f>
        <v>4.7249999999999996</v>
      </c>
      <c r="AA23" s="115"/>
      <c r="AB23" s="65" t="s">
        <v>73</v>
      </c>
      <c r="AC23" s="65">
        <v>35</v>
      </c>
      <c r="AD23" s="65">
        <v>135</v>
      </c>
      <c r="AE23" s="42">
        <f t="shared" ref="AE23:AE26" si="21">AC23*AD23/1000</f>
        <v>4.7249999999999996</v>
      </c>
      <c r="AG23" s="65"/>
      <c r="AH23" s="65"/>
      <c r="AI23" s="65"/>
      <c r="AJ23" s="42"/>
    </row>
    <row r="24" spans="3:36" ht="15.95" customHeight="1" x14ac:dyDescent="0.25">
      <c r="C24" s="115"/>
      <c r="D24" s="65" t="s">
        <v>69</v>
      </c>
      <c r="E24" s="65">
        <v>25</v>
      </c>
      <c r="F24" s="65">
        <v>940</v>
      </c>
      <c r="G24" s="42">
        <f t="shared" ref="G24:G31" si="22">E24*F24/1000</f>
        <v>23.5</v>
      </c>
      <c r="I24" s="115"/>
      <c r="J24" s="65" t="s">
        <v>278</v>
      </c>
      <c r="K24" s="36">
        <v>30</v>
      </c>
      <c r="L24" s="36">
        <v>380</v>
      </c>
      <c r="M24" s="42">
        <f t="shared" si="18"/>
        <v>11.4</v>
      </c>
      <c r="O24" s="115"/>
      <c r="P24" s="36" t="s">
        <v>67</v>
      </c>
      <c r="Q24" s="36">
        <v>4</v>
      </c>
      <c r="R24" s="36">
        <v>380</v>
      </c>
      <c r="S24" s="42">
        <f t="shared" si="19"/>
        <v>1.52</v>
      </c>
      <c r="U24" s="115"/>
      <c r="V24" s="36" t="s">
        <v>67</v>
      </c>
      <c r="W24" s="36">
        <v>3</v>
      </c>
      <c r="X24" s="36">
        <v>380</v>
      </c>
      <c r="Y24" s="42">
        <f t="shared" si="20"/>
        <v>1.1399999999999999</v>
      </c>
      <c r="AA24" s="115"/>
      <c r="AB24" s="65" t="s">
        <v>67</v>
      </c>
      <c r="AC24" s="65">
        <v>3</v>
      </c>
      <c r="AD24" s="65">
        <v>380</v>
      </c>
      <c r="AE24" s="42">
        <f t="shared" si="21"/>
        <v>1.1399999999999999</v>
      </c>
      <c r="AG24" s="65"/>
      <c r="AH24" s="65"/>
      <c r="AI24" s="65"/>
      <c r="AJ24" s="42"/>
    </row>
    <row r="25" spans="3:36" ht="15.95" customHeight="1" x14ac:dyDescent="0.25">
      <c r="C25" s="115"/>
      <c r="D25" s="65"/>
      <c r="E25" s="65"/>
      <c r="F25" s="65"/>
      <c r="G25" s="42"/>
      <c r="I25" s="115"/>
      <c r="J25" s="65" t="s">
        <v>134</v>
      </c>
      <c r="K25" s="65">
        <v>40</v>
      </c>
      <c r="L25" s="65">
        <v>125</v>
      </c>
      <c r="M25" s="42">
        <f t="shared" si="18"/>
        <v>5</v>
      </c>
      <c r="O25" s="115"/>
      <c r="P25" s="65"/>
      <c r="Q25" s="65"/>
      <c r="R25" s="65"/>
      <c r="S25" s="42"/>
      <c r="U25" s="115"/>
      <c r="V25" s="65"/>
      <c r="W25" s="65"/>
      <c r="X25" s="65"/>
      <c r="Y25" s="42"/>
      <c r="AA25" s="115"/>
      <c r="AB25" s="65"/>
      <c r="AC25" s="65"/>
      <c r="AD25" s="65"/>
      <c r="AE25" s="42"/>
      <c r="AG25" s="65"/>
      <c r="AH25" s="65"/>
      <c r="AI25" s="65"/>
      <c r="AJ25" s="42"/>
    </row>
    <row r="26" spans="3:36" ht="15.95" customHeight="1" x14ac:dyDescent="0.25">
      <c r="C26" s="115"/>
      <c r="D26" s="65" t="s">
        <v>70</v>
      </c>
      <c r="E26" s="65">
        <v>15</v>
      </c>
      <c r="F26" s="65">
        <v>170</v>
      </c>
      <c r="G26" s="42">
        <f t="shared" si="22"/>
        <v>2.5499999999999998</v>
      </c>
      <c r="I26" s="115"/>
      <c r="J26" s="36"/>
      <c r="K26" s="36"/>
      <c r="L26" s="36"/>
      <c r="M26" s="42"/>
      <c r="O26" s="115"/>
      <c r="P26" s="36" t="s">
        <v>68</v>
      </c>
      <c r="Q26" s="36">
        <v>5</v>
      </c>
      <c r="R26" s="36">
        <v>125</v>
      </c>
      <c r="S26" s="42">
        <f t="shared" si="19"/>
        <v>0.625</v>
      </c>
      <c r="U26" s="115"/>
      <c r="V26" s="36" t="s">
        <v>113</v>
      </c>
      <c r="W26" s="36">
        <v>35</v>
      </c>
      <c r="X26" s="36">
        <v>440</v>
      </c>
      <c r="Y26" s="42">
        <f t="shared" si="20"/>
        <v>15.4</v>
      </c>
      <c r="AA26" s="115"/>
      <c r="AB26" s="65" t="s">
        <v>113</v>
      </c>
      <c r="AC26" s="65">
        <v>35</v>
      </c>
      <c r="AD26" s="65">
        <v>440</v>
      </c>
      <c r="AE26" s="42">
        <f t="shared" si="21"/>
        <v>15.4</v>
      </c>
      <c r="AG26" s="37"/>
      <c r="AH26" s="37"/>
      <c r="AI26" s="65"/>
      <c r="AJ26" s="65"/>
    </row>
    <row r="27" spans="3:36" ht="33" customHeight="1" x14ac:dyDescent="0.25">
      <c r="C27" s="115"/>
      <c r="D27" s="65" t="s">
        <v>72</v>
      </c>
      <c r="E27" s="65">
        <v>80</v>
      </c>
      <c r="F27" s="38">
        <v>135</v>
      </c>
      <c r="G27" s="42">
        <f t="shared" si="22"/>
        <v>10.8</v>
      </c>
      <c r="I27" s="115"/>
      <c r="J27" s="37" t="s">
        <v>115</v>
      </c>
      <c r="K27" s="37">
        <v>200</v>
      </c>
      <c r="L27" s="36"/>
      <c r="M27" s="36"/>
      <c r="O27" s="115"/>
      <c r="P27" s="37" t="s">
        <v>156</v>
      </c>
      <c r="Q27" s="65">
        <v>200</v>
      </c>
      <c r="R27" s="65"/>
      <c r="S27" s="42"/>
      <c r="U27" s="115"/>
      <c r="V27" s="37" t="s">
        <v>269</v>
      </c>
      <c r="W27" s="37">
        <v>200</v>
      </c>
      <c r="X27" s="65"/>
      <c r="Y27" s="65"/>
      <c r="AA27" s="115"/>
      <c r="AB27" s="37" t="s">
        <v>127</v>
      </c>
      <c r="AC27" s="37">
        <v>200</v>
      </c>
      <c r="AD27" s="65"/>
      <c r="AE27" s="65"/>
      <c r="AG27" s="65"/>
      <c r="AH27" s="65"/>
      <c r="AI27" s="65"/>
      <c r="AJ27" s="42"/>
    </row>
    <row r="28" spans="3:36" ht="15.95" customHeight="1" x14ac:dyDescent="0.25">
      <c r="C28" s="115"/>
      <c r="D28" s="65" t="s">
        <v>60</v>
      </c>
      <c r="E28" s="65">
        <v>4</v>
      </c>
      <c r="F28" s="38">
        <v>2578</v>
      </c>
      <c r="G28" s="42">
        <f t="shared" si="22"/>
        <v>10.311999999999999</v>
      </c>
      <c r="I28" s="115"/>
      <c r="J28" s="36" t="s">
        <v>101</v>
      </c>
      <c r="K28" s="36">
        <v>25</v>
      </c>
      <c r="L28" s="36">
        <v>1450</v>
      </c>
      <c r="M28" s="42">
        <f t="shared" ref="M28:M34" si="23">K28*L28/1000</f>
        <v>36.25</v>
      </c>
      <c r="O28" s="115"/>
      <c r="P28" s="65" t="s">
        <v>101</v>
      </c>
      <c r="Q28" s="65">
        <v>25</v>
      </c>
      <c r="R28" s="65">
        <v>1450</v>
      </c>
      <c r="S28" s="42">
        <f t="shared" ref="S28:S34" si="24">Q28*R28/1000</f>
        <v>36.25</v>
      </c>
      <c r="U28" s="115"/>
      <c r="V28" s="65" t="s">
        <v>84</v>
      </c>
      <c r="W28" s="65">
        <v>10</v>
      </c>
      <c r="X28" s="65">
        <v>680</v>
      </c>
      <c r="Y28" s="42">
        <f>W28*X28/500</f>
        <v>13.6</v>
      </c>
      <c r="AA28" s="115"/>
      <c r="AB28" s="65" t="s">
        <v>86</v>
      </c>
      <c r="AC28" s="65">
        <v>15</v>
      </c>
      <c r="AD28" s="65">
        <v>110</v>
      </c>
      <c r="AE28" s="42">
        <f t="shared" ref="AE28:AE34" si="25">AC28*AD28/1000</f>
        <v>1.65</v>
      </c>
      <c r="AG28" s="65"/>
      <c r="AH28" s="65"/>
      <c r="AI28" s="65"/>
      <c r="AJ28" s="42"/>
    </row>
    <row r="29" spans="3:36" ht="15.95" customHeight="1" x14ac:dyDescent="0.25">
      <c r="C29" s="115"/>
      <c r="D29" s="65" t="s">
        <v>67</v>
      </c>
      <c r="E29" s="65">
        <v>2</v>
      </c>
      <c r="F29" s="65">
        <v>380</v>
      </c>
      <c r="G29" s="42">
        <f t="shared" si="22"/>
        <v>0.76</v>
      </c>
      <c r="I29" s="115"/>
      <c r="J29" s="36" t="s">
        <v>102</v>
      </c>
      <c r="K29" s="36">
        <v>50</v>
      </c>
      <c r="L29" s="36">
        <v>400</v>
      </c>
      <c r="M29" s="42">
        <f t="shared" si="23"/>
        <v>20</v>
      </c>
      <c r="O29" s="115"/>
      <c r="P29" s="65" t="s">
        <v>157</v>
      </c>
      <c r="Q29" s="65">
        <v>15</v>
      </c>
      <c r="R29" s="65">
        <v>365</v>
      </c>
      <c r="S29" s="42">
        <f t="shared" si="24"/>
        <v>5.4749999999999996</v>
      </c>
      <c r="U29" s="115"/>
      <c r="V29" s="65" t="s">
        <v>101</v>
      </c>
      <c r="W29" s="65">
        <v>25</v>
      </c>
      <c r="X29" s="65">
        <v>1450</v>
      </c>
      <c r="Y29" s="42">
        <f t="shared" ref="Y29:Y33" si="26">W29*X29/1000</f>
        <v>36.25</v>
      </c>
      <c r="AA29" s="115"/>
      <c r="AB29" s="65" t="s">
        <v>101</v>
      </c>
      <c r="AC29" s="65">
        <v>25</v>
      </c>
      <c r="AD29" s="65">
        <v>1450</v>
      </c>
      <c r="AE29" s="42">
        <f t="shared" si="25"/>
        <v>36.25</v>
      </c>
      <c r="AG29" s="65"/>
      <c r="AH29" s="65"/>
      <c r="AI29" s="38"/>
      <c r="AJ29" s="42"/>
    </row>
    <row r="30" spans="3:36" ht="15.95" customHeight="1" x14ac:dyDescent="0.25">
      <c r="C30" s="115"/>
      <c r="D30" s="65" t="s">
        <v>68</v>
      </c>
      <c r="E30" s="65">
        <v>10</v>
      </c>
      <c r="F30" s="65">
        <v>125</v>
      </c>
      <c r="G30" s="42">
        <f t="shared" si="22"/>
        <v>1.25</v>
      </c>
      <c r="I30" s="115"/>
      <c r="J30" s="36" t="s">
        <v>68</v>
      </c>
      <c r="K30" s="36">
        <v>10</v>
      </c>
      <c r="L30" s="38">
        <v>125</v>
      </c>
      <c r="M30" s="42">
        <f t="shared" si="23"/>
        <v>1.25</v>
      </c>
      <c r="O30" s="115"/>
      <c r="P30" s="65" t="s">
        <v>72</v>
      </c>
      <c r="Q30" s="65">
        <v>80</v>
      </c>
      <c r="R30" s="38">
        <v>135</v>
      </c>
      <c r="S30" s="42">
        <f t="shared" si="24"/>
        <v>10.8</v>
      </c>
      <c r="U30" s="115"/>
      <c r="V30" s="65" t="s">
        <v>68</v>
      </c>
      <c r="W30" s="65">
        <v>10</v>
      </c>
      <c r="X30" s="38">
        <v>125</v>
      </c>
      <c r="Y30" s="42">
        <f t="shared" si="26"/>
        <v>1.25</v>
      </c>
      <c r="AA30" s="115"/>
      <c r="AB30" s="65" t="s">
        <v>68</v>
      </c>
      <c r="AC30" s="65">
        <v>10</v>
      </c>
      <c r="AD30" s="38">
        <v>125</v>
      </c>
      <c r="AE30" s="42">
        <f t="shared" si="25"/>
        <v>1.25</v>
      </c>
      <c r="AG30" s="65"/>
      <c r="AH30" s="65"/>
      <c r="AI30" s="38"/>
      <c r="AJ30" s="42"/>
    </row>
    <row r="31" spans="3:36" ht="15.95" customHeight="1" x14ac:dyDescent="0.25">
      <c r="C31" s="115"/>
      <c r="D31" s="65" t="s">
        <v>73</v>
      </c>
      <c r="E31" s="65">
        <v>10</v>
      </c>
      <c r="F31" s="65">
        <v>135</v>
      </c>
      <c r="G31" s="42">
        <f t="shared" si="22"/>
        <v>1.35</v>
      </c>
      <c r="I31" s="115"/>
      <c r="J31" s="36" t="s">
        <v>73</v>
      </c>
      <c r="K31" s="36">
        <v>10</v>
      </c>
      <c r="L31" s="38">
        <v>135</v>
      </c>
      <c r="M31" s="42">
        <f t="shared" si="23"/>
        <v>1.35</v>
      </c>
      <c r="O31" s="115"/>
      <c r="P31" s="65" t="s">
        <v>68</v>
      </c>
      <c r="Q31" s="65">
        <v>10</v>
      </c>
      <c r="R31" s="38">
        <v>125</v>
      </c>
      <c r="S31" s="42">
        <f t="shared" si="24"/>
        <v>1.25</v>
      </c>
      <c r="U31" s="115"/>
      <c r="V31" s="65" t="s">
        <v>73</v>
      </c>
      <c r="W31" s="65">
        <v>10</v>
      </c>
      <c r="X31" s="38">
        <v>135</v>
      </c>
      <c r="Y31" s="42">
        <f t="shared" si="26"/>
        <v>1.35</v>
      </c>
      <c r="AA31" s="115"/>
      <c r="AB31" s="65" t="s">
        <v>73</v>
      </c>
      <c r="AC31" s="65">
        <v>10</v>
      </c>
      <c r="AD31" s="38">
        <v>135</v>
      </c>
      <c r="AE31" s="42">
        <f t="shared" si="25"/>
        <v>1.35</v>
      </c>
      <c r="AG31" s="65"/>
      <c r="AH31" s="65"/>
      <c r="AI31" s="65"/>
      <c r="AJ31" s="42"/>
    </row>
    <row r="32" spans="3:36" ht="15.95" customHeight="1" x14ac:dyDescent="0.25">
      <c r="C32" s="115"/>
      <c r="D32" s="65" t="s">
        <v>63</v>
      </c>
      <c r="E32" s="65">
        <v>60</v>
      </c>
      <c r="F32" s="65">
        <v>75</v>
      </c>
      <c r="G32" s="42">
        <f>E32*F32/400</f>
        <v>11.25</v>
      </c>
      <c r="I32" s="115"/>
      <c r="J32" s="36" t="s">
        <v>67</v>
      </c>
      <c r="K32" s="36">
        <v>2</v>
      </c>
      <c r="L32" s="36">
        <v>380</v>
      </c>
      <c r="M32" s="42">
        <f t="shared" si="23"/>
        <v>0.76</v>
      </c>
      <c r="O32" s="115"/>
      <c r="P32" s="65" t="s">
        <v>73</v>
      </c>
      <c r="Q32" s="65">
        <v>10</v>
      </c>
      <c r="R32" s="65">
        <v>135</v>
      </c>
      <c r="S32" s="42">
        <f t="shared" si="24"/>
        <v>1.35</v>
      </c>
      <c r="U32" s="115"/>
      <c r="V32" s="65" t="s">
        <v>67</v>
      </c>
      <c r="W32" s="65">
        <v>2</v>
      </c>
      <c r="X32" s="65">
        <v>380</v>
      </c>
      <c r="Y32" s="42">
        <f t="shared" si="26"/>
        <v>0.76</v>
      </c>
      <c r="AA32" s="115"/>
      <c r="AB32" s="65" t="s">
        <v>67</v>
      </c>
      <c r="AC32" s="65">
        <v>5</v>
      </c>
      <c r="AD32" s="65">
        <v>380</v>
      </c>
      <c r="AE32" s="42">
        <f t="shared" si="25"/>
        <v>1.9</v>
      </c>
      <c r="AG32" s="65"/>
      <c r="AH32" s="65"/>
      <c r="AI32" s="65"/>
      <c r="AJ32" s="42"/>
    </row>
    <row r="33" spans="3:38" ht="15.95" customHeight="1" x14ac:dyDescent="0.25">
      <c r="C33" s="115"/>
      <c r="D33" s="37" t="s">
        <v>74</v>
      </c>
      <c r="E33" s="37">
        <v>230</v>
      </c>
      <c r="F33" s="65"/>
      <c r="G33" s="65"/>
      <c r="I33" s="115"/>
      <c r="J33" s="36" t="s">
        <v>60</v>
      </c>
      <c r="K33" s="36">
        <v>4</v>
      </c>
      <c r="L33" s="36">
        <v>1400</v>
      </c>
      <c r="M33" s="42">
        <f t="shared" si="23"/>
        <v>5.6</v>
      </c>
      <c r="O33" s="115"/>
      <c r="P33" s="65" t="s">
        <v>60</v>
      </c>
      <c r="Q33" s="65">
        <v>4</v>
      </c>
      <c r="R33" s="65">
        <v>1400</v>
      </c>
      <c r="S33" s="42">
        <f t="shared" si="24"/>
        <v>5.6</v>
      </c>
      <c r="U33" s="115"/>
      <c r="V33" s="65" t="s">
        <v>60</v>
      </c>
      <c r="W33" s="65">
        <v>4</v>
      </c>
      <c r="X33" s="65">
        <v>1400</v>
      </c>
      <c r="Y33" s="42">
        <f t="shared" si="26"/>
        <v>5.6</v>
      </c>
      <c r="AA33" s="115"/>
      <c r="AB33" s="65" t="s">
        <v>60</v>
      </c>
      <c r="AC33" s="65">
        <v>4</v>
      </c>
      <c r="AD33" s="65">
        <v>1400</v>
      </c>
      <c r="AE33" s="42">
        <f t="shared" si="25"/>
        <v>5.6</v>
      </c>
      <c r="AG33" s="65"/>
      <c r="AH33" s="65"/>
      <c r="AI33" s="65"/>
      <c r="AJ33" s="42"/>
    </row>
    <row r="34" spans="3:38" ht="15.95" customHeight="1" x14ac:dyDescent="0.25">
      <c r="C34" s="115"/>
      <c r="D34" s="65" t="s">
        <v>69</v>
      </c>
      <c r="E34" s="65">
        <v>95</v>
      </c>
      <c r="F34" s="65">
        <v>940</v>
      </c>
      <c r="G34" s="42">
        <f t="shared" ref="G34:G39" si="27">E34*F34/1000</f>
        <v>89.3</v>
      </c>
      <c r="I34" s="115"/>
      <c r="J34" s="36" t="s">
        <v>103</v>
      </c>
      <c r="K34" s="36">
        <v>2</v>
      </c>
      <c r="L34" s="36">
        <v>420</v>
      </c>
      <c r="M34" s="42">
        <f t="shared" si="23"/>
        <v>0.84</v>
      </c>
      <c r="O34" s="115"/>
      <c r="P34" s="65" t="s">
        <v>67</v>
      </c>
      <c r="Q34" s="65">
        <v>5</v>
      </c>
      <c r="R34" s="65">
        <v>380</v>
      </c>
      <c r="S34" s="42">
        <f t="shared" si="24"/>
        <v>1.9</v>
      </c>
      <c r="U34" s="115"/>
      <c r="V34" s="65" t="s">
        <v>72</v>
      </c>
      <c r="W34" s="65">
        <v>80</v>
      </c>
      <c r="X34" s="65">
        <v>135</v>
      </c>
      <c r="Y34" s="42">
        <f>W34*X34/1000</f>
        <v>10.8</v>
      </c>
      <c r="AA34" s="115"/>
      <c r="AB34" s="65" t="s">
        <v>72</v>
      </c>
      <c r="AC34" s="65">
        <v>80</v>
      </c>
      <c r="AD34" s="65">
        <v>135</v>
      </c>
      <c r="AE34" s="42">
        <f t="shared" si="25"/>
        <v>10.8</v>
      </c>
      <c r="AG34" s="65"/>
      <c r="AH34" s="65"/>
      <c r="AI34" s="65"/>
      <c r="AJ34" s="42"/>
    </row>
    <row r="35" spans="3:38" ht="15.95" customHeight="1" x14ac:dyDescent="0.25">
      <c r="C35" s="115"/>
      <c r="D35" s="65" t="s">
        <v>75</v>
      </c>
      <c r="E35" s="65">
        <v>45</v>
      </c>
      <c r="F35" s="65">
        <v>345</v>
      </c>
      <c r="G35" s="42">
        <f t="shared" si="27"/>
        <v>15.525</v>
      </c>
      <c r="I35" s="115"/>
      <c r="J35" s="36" t="s">
        <v>72</v>
      </c>
      <c r="K35" s="36">
        <v>80</v>
      </c>
      <c r="L35" s="36">
        <v>135</v>
      </c>
      <c r="M35" s="42">
        <f t="shared" ref="M35" si="28">K35*L35/1000</f>
        <v>10.8</v>
      </c>
      <c r="O35" s="115"/>
      <c r="P35" s="65" t="s">
        <v>63</v>
      </c>
      <c r="Q35" s="65">
        <v>60</v>
      </c>
      <c r="R35" s="65">
        <v>75</v>
      </c>
      <c r="S35" s="42">
        <f>Q35*R35/400</f>
        <v>11.25</v>
      </c>
      <c r="U35" s="115"/>
      <c r="V35" s="65" t="s">
        <v>136</v>
      </c>
      <c r="W35" s="65">
        <v>10</v>
      </c>
      <c r="X35" s="65">
        <v>100</v>
      </c>
      <c r="Y35" s="42">
        <f>W35*X35/1000</f>
        <v>1</v>
      </c>
      <c r="AA35" s="115"/>
      <c r="AB35" s="65" t="s">
        <v>63</v>
      </c>
      <c r="AC35" s="65">
        <v>60</v>
      </c>
      <c r="AD35" s="65">
        <v>75</v>
      </c>
      <c r="AE35" s="42">
        <f>AC35*AD35/400</f>
        <v>11.25</v>
      </c>
      <c r="AG35" s="37"/>
      <c r="AH35" s="37"/>
      <c r="AI35" s="65"/>
      <c r="AJ35" s="65"/>
    </row>
    <row r="36" spans="3:38" ht="38.25" customHeight="1" x14ac:dyDescent="0.25">
      <c r="C36" s="115"/>
      <c r="D36" s="65" t="s">
        <v>60</v>
      </c>
      <c r="E36" s="65">
        <v>5</v>
      </c>
      <c r="F36" s="65">
        <v>2578</v>
      </c>
      <c r="G36" s="42">
        <f t="shared" si="27"/>
        <v>12.89</v>
      </c>
      <c r="I36" s="115"/>
      <c r="J36" s="36" t="s">
        <v>63</v>
      </c>
      <c r="K36" s="36">
        <v>60</v>
      </c>
      <c r="L36" s="36">
        <v>75</v>
      </c>
      <c r="M36" s="42">
        <f>K36*L36/400</f>
        <v>11.25</v>
      </c>
      <c r="O36" s="115"/>
      <c r="P36" s="37" t="s">
        <v>267</v>
      </c>
      <c r="Q36" s="37">
        <v>230</v>
      </c>
      <c r="R36" s="36"/>
      <c r="S36" s="36"/>
      <c r="U36" s="115"/>
      <c r="V36" s="65" t="s">
        <v>137</v>
      </c>
      <c r="W36" s="65">
        <v>20</v>
      </c>
      <c r="X36" s="65">
        <v>380</v>
      </c>
      <c r="Y36" s="42">
        <f>W36*X36/1000</f>
        <v>7.6</v>
      </c>
      <c r="AA36" s="115"/>
      <c r="AB36" s="69" t="s">
        <v>270</v>
      </c>
      <c r="AC36" s="37">
        <v>230</v>
      </c>
      <c r="AD36" s="65"/>
      <c r="AE36" s="65"/>
      <c r="AG36" s="65"/>
      <c r="AH36" s="65"/>
      <c r="AI36" s="65"/>
      <c r="AJ36" s="42"/>
    </row>
    <row r="37" spans="3:38" ht="36" customHeight="1" x14ac:dyDescent="0.25">
      <c r="C37" s="115"/>
      <c r="D37" s="65" t="s">
        <v>67</v>
      </c>
      <c r="E37" s="65">
        <v>3</v>
      </c>
      <c r="F37" s="65">
        <v>380</v>
      </c>
      <c r="G37" s="42">
        <f t="shared" si="27"/>
        <v>1.1399999999999999</v>
      </c>
      <c r="I37" s="115"/>
      <c r="J37" s="37" t="s">
        <v>265</v>
      </c>
      <c r="K37" s="37">
        <v>230</v>
      </c>
      <c r="L37" s="36"/>
      <c r="M37" s="36"/>
      <c r="O37" s="115"/>
      <c r="P37" s="36" t="s">
        <v>101</v>
      </c>
      <c r="Q37" s="36">
        <v>95</v>
      </c>
      <c r="R37" s="36">
        <v>1450</v>
      </c>
      <c r="S37" s="42">
        <f t="shared" ref="S37:S39" si="29">Q37*R37/1000</f>
        <v>137.75</v>
      </c>
      <c r="U37" s="115"/>
      <c r="V37" s="65" t="s">
        <v>63</v>
      </c>
      <c r="W37" s="65">
        <v>60</v>
      </c>
      <c r="X37" s="65">
        <v>75</v>
      </c>
      <c r="Y37" s="42">
        <f>W37*X37/400</f>
        <v>11.25</v>
      </c>
      <c r="AA37" s="115"/>
      <c r="AB37" s="65" t="s">
        <v>101</v>
      </c>
      <c r="AC37" s="65">
        <v>95</v>
      </c>
      <c r="AD37" s="65">
        <v>1450</v>
      </c>
      <c r="AE37" s="42">
        <f t="shared" ref="AE37:AE39" si="30">AC37*AD37/1000</f>
        <v>137.75</v>
      </c>
      <c r="AG37" s="65"/>
      <c r="AH37" s="65"/>
      <c r="AI37" s="65"/>
      <c r="AJ37" s="42"/>
    </row>
    <row r="38" spans="3:38" ht="15.95" customHeight="1" x14ac:dyDescent="0.25">
      <c r="C38" s="115"/>
      <c r="D38" s="65" t="s">
        <v>68</v>
      </c>
      <c r="E38" s="65">
        <v>10</v>
      </c>
      <c r="F38" s="65">
        <v>125</v>
      </c>
      <c r="G38" s="42">
        <f t="shared" si="27"/>
        <v>1.25</v>
      </c>
      <c r="I38" s="115"/>
      <c r="J38" s="36" t="s">
        <v>101</v>
      </c>
      <c r="K38" s="36">
        <v>95</v>
      </c>
      <c r="L38" s="36">
        <v>1450</v>
      </c>
      <c r="M38" s="42">
        <f t="shared" ref="M38:M40" si="31">K38*L38/1000</f>
        <v>137.75</v>
      </c>
      <c r="O38" s="115"/>
      <c r="P38" s="36" t="s">
        <v>72</v>
      </c>
      <c r="Q38" s="36">
        <v>180</v>
      </c>
      <c r="R38" s="36">
        <v>135</v>
      </c>
      <c r="S38" s="42">
        <f t="shared" si="29"/>
        <v>24.3</v>
      </c>
      <c r="U38" s="115"/>
      <c r="V38" s="37" t="s">
        <v>138</v>
      </c>
      <c r="W38" s="37">
        <v>230</v>
      </c>
      <c r="X38" s="65"/>
      <c r="Y38" s="65"/>
      <c r="AA38" s="115"/>
      <c r="AB38" s="65" t="s">
        <v>68</v>
      </c>
      <c r="AC38" s="65">
        <v>20</v>
      </c>
      <c r="AD38" s="65">
        <v>125</v>
      </c>
      <c r="AE38" s="42">
        <f t="shared" si="30"/>
        <v>2.5</v>
      </c>
      <c r="AG38" s="65"/>
      <c r="AH38" s="65"/>
      <c r="AI38" s="65"/>
      <c r="AJ38" s="42"/>
    </row>
    <row r="39" spans="3:38" ht="15.95" customHeight="1" x14ac:dyDescent="0.25">
      <c r="C39" s="115"/>
      <c r="D39" s="65" t="s">
        <v>73</v>
      </c>
      <c r="E39" s="65">
        <v>15</v>
      </c>
      <c r="F39" s="65">
        <v>135</v>
      </c>
      <c r="G39" s="42">
        <f t="shared" si="27"/>
        <v>2.0249999999999999</v>
      </c>
      <c r="I39" s="115"/>
      <c r="J39" s="36" t="s">
        <v>68</v>
      </c>
      <c r="K39" s="36">
        <v>10</v>
      </c>
      <c r="L39" s="36">
        <v>125</v>
      </c>
      <c r="M39" s="42">
        <f t="shared" si="31"/>
        <v>1.25</v>
      </c>
      <c r="O39" s="115"/>
      <c r="P39" s="36" t="s">
        <v>68</v>
      </c>
      <c r="Q39" s="36">
        <v>10</v>
      </c>
      <c r="R39" s="36">
        <v>125</v>
      </c>
      <c r="S39" s="42">
        <f t="shared" si="29"/>
        <v>1.25</v>
      </c>
      <c r="U39" s="115"/>
      <c r="V39" s="65" t="s">
        <v>130</v>
      </c>
      <c r="W39" s="65">
        <v>120</v>
      </c>
      <c r="X39" s="65">
        <v>1450</v>
      </c>
      <c r="Y39" s="42">
        <f t="shared" ref="Y39" si="32">W39*X39/1000</f>
        <v>174</v>
      </c>
      <c r="AA39" s="115"/>
      <c r="AB39" s="65" t="s">
        <v>80</v>
      </c>
      <c r="AC39" s="65">
        <v>40</v>
      </c>
      <c r="AD39" s="65">
        <v>150</v>
      </c>
      <c r="AE39" s="42">
        <f t="shared" si="30"/>
        <v>6</v>
      </c>
      <c r="AG39" s="65"/>
      <c r="AH39" s="65"/>
      <c r="AI39" s="65"/>
      <c r="AJ39" s="42"/>
    </row>
    <row r="40" spans="3:38" ht="15.95" customHeight="1" x14ac:dyDescent="0.25">
      <c r="C40" s="115"/>
      <c r="D40" s="65" t="s">
        <v>76</v>
      </c>
      <c r="E40" s="65">
        <v>30</v>
      </c>
      <c r="F40" s="65">
        <v>92</v>
      </c>
      <c r="G40" s="42">
        <f>E40*F40/650</f>
        <v>4.2461538461538462</v>
      </c>
      <c r="I40" s="115"/>
      <c r="J40" s="36" t="s">
        <v>67</v>
      </c>
      <c r="K40" s="36">
        <v>4</v>
      </c>
      <c r="L40" s="36">
        <v>380</v>
      </c>
      <c r="M40" s="42">
        <f t="shared" si="31"/>
        <v>1.52</v>
      </c>
      <c r="O40" s="115"/>
      <c r="P40" s="36" t="s">
        <v>73</v>
      </c>
      <c r="Q40" s="36">
        <v>10</v>
      </c>
      <c r="R40" s="36">
        <v>135</v>
      </c>
      <c r="S40" s="42">
        <f>Q40*R40/50</f>
        <v>27</v>
      </c>
      <c r="U40" s="115"/>
      <c r="V40" s="65" t="s">
        <v>82</v>
      </c>
      <c r="W40" s="65">
        <v>6</v>
      </c>
      <c r="X40" s="65">
        <v>30</v>
      </c>
      <c r="Y40" s="42">
        <f>W40*X40/50</f>
        <v>3.6</v>
      </c>
      <c r="AA40" s="115"/>
      <c r="AB40" s="65" t="s">
        <v>82</v>
      </c>
      <c r="AC40" s="65">
        <v>6</v>
      </c>
      <c r="AD40" s="65">
        <v>30</v>
      </c>
      <c r="AE40" s="42">
        <f>AC40*AD40/50</f>
        <v>3.6</v>
      </c>
      <c r="AG40" s="65"/>
      <c r="AH40" s="65"/>
      <c r="AI40" s="65"/>
      <c r="AJ40" s="42"/>
    </row>
    <row r="41" spans="3:38" ht="15.95" customHeight="1" x14ac:dyDescent="0.25">
      <c r="C41" s="115"/>
      <c r="D41" s="37" t="s">
        <v>77</v>
      </c>
      <c r="E41" s="37">
        <v>200</v>
      </c>
      <c r="F41" s="65"/>
      <c r="G41" s="65"/>
      <c r="I41" s="115"/>
      <c r="J41" s="36" t="s">
        <v>82</v>
      </c>
      <c r="K41" s="36">
        <v>6</v>
      </c>
      <c r="L41" s="36">
        <v>30</v>
      </c>
      <c r="M41" s="42">
        <f>K41*L41/50</f>
        <v>3.6</v>
      </c>
      <c r="O41" s="115"/>
      <c r="P41" s="36" t="s">
        <v>67</v>
      </c>
      <c r="Q41" s="36">
        <v>5</v>
      </c>
      <c r="R41" s="36">
        <v>380</v>
      </c>
      <c r="S41" s="42">
        <f t="shared" ref="S41:S42" si="33">Q41*R41/1000</f>
        <v>1.9</v>
      </c>
      <c r="U41" s="115"/>
      <c r="V41" s="65" t="s">
        <v>68</v>
      </c>
      <c r="W41" s="65">
        <v>10</v>
      </c>
      <c r="X41" s="65">
        <v>125</v>
      </c>
      <c r="Y41" s="42">
        <f t="shared" ref="Y41" si="34">W41*X41/1000</f>
        <v>1.25</v>
      </c>
      <c r="AA41" s="115"/>
      <c r="AB41" s="65" t="s">
        <v>83</v>
      </c>
      <c r="AC41" s="65">
        <v>1</v>
      </c>
      <c r="AD41" s="65">
        <v>180</v>
      </c>
      <c r="AE41" s="42">
        <f>AC41*AD41/80</f>
        <v>2.25</v>
      </c>
      <c r="AG41" s="65"/>
      <c r="AH41" s="65"/>
      <c r="AI41" s="65"/>
      <c r="AJ41" s="42"/>
    </row>
    <row r="42" spans="3:38" ht="15.95" customHeight="1" x14ac:dyDescent="0.25">
      <c r="C42" s="115"/>
      <c r="D42" s="65" t="s">
        <v>61</v>
      </c>
      <c r="E42" s="65">
        <v>20</v>
      </c>
      <c r="F42" s="65">
        <v>180</v>
      </c>
      <c r="G42" s="42">
        <f t="shared" ref="G42:G44" si="35">E42*F42/1000</f>
        <v>3.6</v>
      </c>
      <c r="I42" s="115"/>
      <c r="J42" s="36" t="s">
        <v>104</v>
      </c>
      <c r="K42" s="36">
        <v>150</v>
      </c>
      <c r="L42" s="36">
        <v>295</v>
      </c>
      <c r="M42" s="42">
        <f t="shared" ref="M42:M43" si="36">K42*L42/1000</f>
        <v>44.25</v>
      </c>
      <c r="O42" s="115"/>
      <c r="P42" s="36" t="s">
        <v>60</v>
      </c>
      <c r="Q42" s="36">
        <v>5</v>
      </c>
      <c r="R42" s="36">
        <v>1400</v>
      </c>
      <c r="S42" s="42">
        <f t="shared" si="33"/>
        <v>7</v>
      </c>
      <c r="U42" s="115"/>
      <c r="V42" s="65" t="s">
        <v>67</v>
      </c>
      <c r="W42" s="65">
        <v>4</v>
      </c>
      <c r="X42" s="65">
        <v>380</v>
      </c>
      <c r="Y42" s="42">
        <f>W42*X42/50</f>
        <v>30.4</v>
      </c>
      <c r="AA42" s="115"/>
      <c r="AB42" s="65" t="s">
        <v>84</v>
      </c>
      <c r="AC42" s="65">
        <v>10</v>
      </c>
      <c r="AD42" s="65">
        <v>680</v>
      </c>
      <c r="AE42" s="42">
        <f>AC42*AD42/500</f>
        <v>13.6</v>
      </c>
      <c r="AG42" s="65"/>
      <c r="AH42" s="65"/>
      <c r="AI42" s="65"/>
      <c r="AJ42" s="42"/>
    </row>
    <row r="43" spans="3:38" ht="15.95" customHeight="1" x14ac:dyDescent="0.25">
      <c r="C43" s="115"/>
      <c r="D43" s="65" t="s">
        <v>77</v>
      </c>
      <c r="E43" s="65">
        <v>10</v>
      </c>
      <c r="F43" s="65">
        <v>340</v>
      </c>
      <c r="G43" s="42">
        <f t="shared" si="35"/>
        <v>3.4</v>
      </c>
      <c r="I43" s="115"/>
      <c r="J43" s="36" t="s">
        <v>60</v>
      </c>
      <c r="K43" s="36">
        <v>5</v>
      </c>
      <c r="L43" s="36">
        <v>1400</v>
      </c>
      <c r="M43" s="42">
        <f t="shared" si="36"/>
        <v>7</v>
      </c>
      <c r="O43" s="115"/>
      <c r="P43" s="36" t="s">
        <v>76</v>
      </c>
      <c r="Q43" s="36">
        <v>30</v>
      </c>
      <c r="R43" s="36">
        <v>92</v>
      </c>
      <c r="S43" s="42">
        <f>Q43*R43/650</f>
        <v>4.2461538461538462</v>
      </c>
      <c r="U43" s="115"/>
      <c r="V43" s="65" t="s">
        <v>72</v>
      </c>
      <c r="W43" s="65">
        <v>180</v>
      </c>
      <c r="X43" s="65">
        <v>135</v>
      </c>
      <c r="Y43" s="42">
        <f t="shared" ref="Y43:Y44" si="37">W43*X43/1000</f>
        <v>24.3</v>
      </c>
      <c r="AA43" s="115"/>
      <c r="AB43" s="65" t="s">
        <v>80</v>
      </c>
      <c r="AC43" s="65">
        <v>5</v>
      </c>
      <c r="AD43" s="65">
        <v>150</v>
      </c>
      <c r="AE43" s="42">
        <f>AC43*AD43/500</f>
        <v>1.5</v>
      </c>
      <c r="AG43" s="65"/>
      <c r="AH43" s="65"/>
      <c r="AI43" s="65"/>
      <c r="AJ43" s="42"/>
    </row>
    <row r="44" spans="3:38" ht="15.95" customHeight="1" x14ac:dyDescent="0.25">
      <c r="C44" s="115"/>
      <c r="D44" s="65" t="s">
        <v>78</v>
      </c>
      <c r="E44" s="65">
        <v>20</v>
      </c>
      <c r="F44" s="65">
        <v>6000</v>
      </c>
      <c r="G44" s="42">
        <f t="shared" si="35"/>
        <v>120</v>
      </c>
      <c r="I44" s="115"/>
      <c r="J44" s="36" t="s">
        <v>76</v>
      </c>
      <c r="K44" s="36">
        <v>30</v>
      </c>
      <c r="L44" s="36">
        <v>92</v>
      </c>
      <c r="M44" s="42">
        <f>K44*L44/650</f>
        <v>4.2461538461538462</v>
      </c>
      <c r="O44" s="115"/>
      <c r="P44" s="37" t="s">
        <v>77</v>
      </c>
      <c r="Q44" s="37">
        <v>200</v>
      </c>
      <c r="R44" s="65"/>
      <c r="S44" s="65"/>
      <c r="U44" s="115"/>
      <c r="V44" s="65" t="s">
        <v>59</v>
      </c>
      <c r="W44" s="65">
        <v>20</v>
      </c>
      <c r="X44" s="65">
        <v>215</v>
      </c>
      <c r="Y44" s="42">
        <f t="shared" si="37"/>
        <v>4.3</v>
      </c>
      <c r="AA44" s="115"/>
      <c r="AB44" s="65"/>
      <c r="AC44" s="65"/>
      <c r="AD44" s="65"/>
      <c r="AE44" s="42">
        <f t="shared" ref="AE44" si="38">AC44*AD44/1000</f>
        <v>0</v>
      </c>
      <c r="AG44" s="65"/>
      <c r="AH44" s="65"/>
      <c r="AI44" s="65"/>
      <c r="AJ44" s="42"/>
    </row>
    <row r="45" spans="3:38" ht="15.95" customHeight="1" x14ac:dyDescent="0.25">
      <c r="C45" s="115"/>
      <c r="D45" s="36"/>
      <c r="E45" s="36"/>
      <c r="F45" s="36"/>
      <c r="G45" s="42"/>
      <c r="I45" s="115"/>
      <c r="J45" s="37" t="s">
        <v>105</v>
      </c>
      <c r="K45" s="37">
        <v>200</v>
      </c>
      <c r="L45" s="36"/>
      <c r="M45" s="36"/>
      <c r="O45" s="115"/>
      <c r="P45" s="65" t="s">
        <v>61</v>
      </c>
      <c r="Q45" s="65">
        <v>20</v>
      </c>
      <c r="R45" s="65">
        <v>180</v>
      </c>
      <c r="S45" s="42">
        <f t="shared" ref="S45:S47" si="39">Q45*R45/1000</f>
        <v>3.6</v>
      </c>
      <c r="U45" s="115"/>
      <c r="V45" s="65" t="s">
        <v>60</v>
      </c>
      <c r="W45" s="65">
        <v>5</v>
      </c>
      <c r="X45" s="65">
        <v>1400</v>
      </c>
      <c r="Y45" s="42">
        <f>W45*X45/500</f>
        <v>14</v>
      </c>
      <c r="AA45" s="115"/>
      <c r="AB45" s="65"/>
      <c r="AC45" s="65"/>
      <c r="AD45" s="65"/>
      <c r="AE45" s="42">
        <f>AC45*AD45/650</f>
        <v>0</v>
      </c>
      <c r="AG45" s="37"/>
      <c r="AH45" s="37"/>
      <c r="AI45" s="65"/>
      <c r="AJ45" s="65"/>
    </row>
    <row r="46" spans="3:38" ht="15.95" customHeight="1" x14ac:dyDescent="0.25">
      <c r="C46" s="115"/>
      <c r="D46" s="65" t="s">
        <v>246</v>
      </c>
      <c r="E46" s="65">
        <v>5</v>
      </c>
      <c r="F46" s="65">
        <v>35</v>
      </c>
      <c r="G46" s="42">
        <f t="shared" ref="G46" si="40">E46*F46/1000</f>
        <v>0.17499999999999999</v>
      </c>
      <c r="I46" s="115"/>
      <c r="J46" s="36" t="s">
        <v>61</v>
      </c>
      <c r="K46" s="36">
        <v>20</v>
      </c>
      <c r="L46" s="36">
        <v>180</v>
      </c>
      <c r="M46" s="42">
        <f t="shared" ref="M46:M48" si="41">K46*L46/1000</f>
        <v>3.6</v>
      </c>
      <c r="O46" s="115"/>
      <c r="P46" s="65" t="s">
        <v>77</v>
      </c>
      <c r="Q46" s="65">
        <v>10</v>
      </c>
      <c r="R46" s="65">
        <v>340</v>
      </c>
      <c r="S46" s="42">
        <f t="shared" si="39"/>
        <v>3.4</v>
      </c>
      <c r="U46" s="115"/>
      <c r="V46" s="65" t="s">
        <v>76</v>
      </c>
      <c r="W46" s="65">
        <v>30</v>
      </c>
      <c r="X46" s="65">
        <v>92</v>
      </c>
      <c r="Y46" s="42">
        <f>W46*X46/650</f>
        <v>4.2461538461538462</v>
      </c>
      <c r="AA46" s="115"/>
      <c r="AB46" s="37" t="s">
        <v>77</v>
      </c>
      <c r="AC46" s="37">
        <v>200</v>
      </c>
      <c r="AD46" s="65"/>
      <c r="AE46" s="65"/>
      <c r="AG46" s="65"/>
      <c r="AH46" s="65"/>
      <c r="AI46" s="65"/>
      <c r="AJ46" s="42"/>
    </row>
    <row r="47" spans="3:38" ht="15.95" customHeight="1" x14ac:dyDescent="0.25">
      <c r="C47" s="115"/>
      <c r="D47" s="36"/>
      <c r="E47" s="36"/>
      <c r="F47" s="36"/>
      <c r="G47" s="42"/>
      <c r="I47" s="115"/>
      <c r="J47" s="36" t="s">
        <v>106</v>
      </c>
      <c r="K47" s="36">
        <v>10</v>
      </c>
      <c r="L47" s="36">
        <v>180</v>
      </c>
      <c r="M47" s="42">
        <f t="shared" si="41"/>
        <v>1.8</v>
      </c>
      <c r="O47" s="115"/>
      <c r="P47" s="65" t="s">
        <v>78</v>
      </c>
      <c r="Q47" s="65">
        <v>20</v>
      </c>
      <c r="R47" s="65">
        <v>6000</v>
      </c>
      <c r="S47" s="42">
        <f t="shared" si="39"/>
        <v>120</v>
      </c>
      <c r="U47" s="115"/>
      <c r="V47" s="37" t="s">
        <v>105</v>
      </c>
      <c r="W47" s="37">
        <v>200</v>
      </c>
      <c r="X47" s="65"/>
      <c r="Y47" s="65"/>
      <c r="AA47" s="115"/>
      <c r="AB47" s="65" t="s">
        <v>61</v>
      </c>
      <c r="AC47" s="65">
        <v>20</v>
      </c>
      <c r="AD47" s="65">
        <v>180</v>
      </c>
      <c r="AE47" s="42">
        <f t="shared" ref="AE47:AE49" si="42">AC47*AD47/1000</f>
        <v>3.6</v>
      </c>
      <c r="AG47" s="65"/>
      <c r="AH47" s="65"/>
      <c r="AI47" s="65"/>
      <c r="AJ47" s="42"/>
      <c r="AK47" s="59"/>
      <c r="AL47" s="59"/>
    </row>
    <row r="48" spans="3:38" ht="15.95" customHeight="1" x14ac:dyDescent="0.25">
      <c r="C48" s="115"/>
      <c r="D48" s="36"/>
      <c r="E48" s="36"/>
      <c r="F48" s="36"/>
      <c r="G48" s="42"/>
      <c r="I48" s="115"/>
      <c r="J48" s="36" t="s">
        <v>78</v>
      </c>
      <c r="K48" s="36">
        <v>20</v>
      </c>
      <c r="L48" s="36">
        <v>6000</v>
      </c>
      <c r="M48" s="42">
        <f t="shared" si="41"/>
        <v>120</v>
      </c>
      <c r="O48" s="115"/>
      <c r="P48" s="36"/>
      <c r="Q48" s="36"/>
      <c r="R48" s="36"/>
      <c r="S48" s="36"/>
      <c r="U48" s="115"/>
      <c r="V48" s="65" t="s">
        <v>61</v>
      </c>
      <c r="W48" s="65">
        <v>20</v>
      </c>
      <c r="X48" s="65">
        <v>180</v>
      </c>
      <c r="Y48" s="42">
        <f t="shared" ref="Y48:Y49" si="43">W48*X48/1000</f>
        <v>3.6</v>
      </c>
      <c r="AA48" s="115"/>
      <c r="AB48" s="65" t="s">
        <v>77</v>
      </c>
      <c r="AC48" s="65">
        <v>10</v>
      </c>
      <c r="AD48" s="65">
        <v>340</v>
      </c>
      <c r="AE48" s="42">
        <f t="shared" si="42"/>
        <v>3.4</v>
      </c>
      <c r="AG48" s="65"/>
      <c r="AH48" s="65"/>
      <c r="AI48" s="65"/>
      <c r="AJ48" s="65"/>
      <c r="AK48" s="59"/>
      <c r="AL48" s="59"/>
    </row>
    <row r="49" spans="3:38" ht="15.95" customHeight="1" x14ac:dyDescent="0.25">
      <c r="C49" s="115"/>
      <c r="D49" s="37"/>
      <c r="E49" s="37"/>
      <c r="F49" s="36"/>
      <c r="G49" s="36"/>
      <c r="I49" s="115"/>
      <c r="J49" s="37"/>
      <c r="K49" s="37"/>
      <c r="L49" s="36"/>
      <c r="M49" s="36"/>
      <c r="O49" s="115"/>
      <c r="P49" s="65" t="s">
        <v>246</v>
      </c>
      <c r="Q49" s="65">
        <v>5</v>
      </c>
      <c r="R49" s="65">
        <v>35</v>
      </c>
      <c r="S49" s="42">
        <f t="shared" ref="S49" si="44">Q49*R49/1000</f>
        <v>0.17499999999999999</v>
      </c>
      <c r="U49" s="115"/>
      <c r="V49" s="65" t="s">
        <v>106</v>
      </c>
      <c r="W49" s="65">
        <v>10</v>
      </c>
      <c r="X49" s="65">
        <v>180</v>
      </c>
      <c r="Y49" s="42">
        <f t="shared" si="43"/>
        <v>1.8</v>
      </c>
      <c r="AA49" s="115"/>
      <c r="AB49" s="65" t="s">
        <v>78</v>
      </c>
      <c r="AC49" s="65">
        <v>20</v>
      </c>
      <c r="AD49" s="65">
        <v>6000</v>
      </c>
      <c r="AE49" s="42">
        <f t="shared" si="42"/>
        <v>120</v>
      </c>
      <c r="AG49" s="65"/>
      <c r="AH49" s="65"/>
      <c r="AI49" s="65"/>
      <c r="AJ49" s="42"/>
      <c r="AK49" s="56"/>
      <c r="AL49" s="59"/>
    </row>
    <row r="50" spans="3:38" ht="15.95" customHeight="1" x14ac:dyDescent="0.25">
      <c r="C50" s="115"/>
      <c r="D50" s="36"/>
      <c r="E50" s="36"/>
      <c r="F50" s="36"/>
      <c r="G50" s="42"/>
      <c r="I50" s="115"/>
      <c r="J50" s="65" t="s">
        <v>246</v>
      </c>
      <c r="K50" s="65">
        <v>5</v>
      </c>
      <c r="L50" s="65">
        <v>35</v>
      </c>
      <c r="M50" s="42">
        <f t="shared" ref="M50" si="45">K50*L50/1000</f>
        <v>0.17499999999999999</v>
      </c>
      <c r="O50" s="115"/>
      <c r="P50" s="36"/>
      <c r="Q50" s="36"/>
      <c r="R50" s="36"/>
      <c r="S50" s="42"/>
      <c r="U50" s="115"/>
      <c r="V50" s="65" t="s">
        <v>78</v>
      </c>
      <c r="W50" s="65">
        <v>20</v>
      </c>
      <c r="X50" s="65">
        <v>6000</v>
      </c>
      <c r="Y50" s="65">
        <v>120</v>
      </c>
      <c r="AA50" s="115"/>
      <c r="AB50" s="65"/>
      <c r="AC50" s="65"/>
      <c r="AD50" s="65"/>
      <c r="AE50" s="65"/>
      <c r="AG50" s="65"/>
      <c r="AH50" s="65"/>
      <c r="AI50" s="65"/>
      <c r="AJ50" s="42"/>
      <c r="AK50" s="57"/>
      <c r="AL50" s="59"/>
    </row>
    <row r="51" spans="3:38" ht="15.95" customHeight="1" x14ac:dyDescent="0.25">
      <c r="C51" s="115"/>
      <c r="D51" s="64"/>
      <c r="E51" s="64"/>
      <c r="F51" s="64"/>
      <c r="G51" s="42"/>
      <c r="I51" s="115"/>
      <c r="J51" s="64"/>
      <c r="K51" s="64"/>
      <c r="L51" s="64"/>
      <c r="M51" s="42"/>
      <c r="O51" s="115"/>
      <c r="P51" s="64"/>
      <c r="Q51" s="64"/>
      <c r="R51" s="64"/>
      <c r="S51" s="42"/>
      <c r="U51" s="115"/>
      <c r="V51" s="65"/>
      <c r="W51" s="65"/>
      <c r="X51" s="65"/>
      <c r="Y51" s="42"/>
      <c r="AA51" s="115"/>
      <c r="AB51" s="65" t="s">
        <v>246</v>
      </c>
      <c r="AC51" s="65">
        <v>5</v>
      </c>
      <c r="AD51" s="65">
        <v>35</v>
      </c>
      <c r="AE51" s="42">
        <f t="shared" ref="AE51" si="46">AC51*AD51/1000</f>
        <v>0.17499999999999999</v>
      </c>
      <c r="AG51" s="65"/>
      <c r="AH51" s="65"/>
      <c r="AI51" s="65"/>
      <c r="AJ51" s="65"/>
      <c r="AK51" s="57"/>
      <c r="AL51" s="59"/>
    </row>
    <row r="52" spans="3:38" ht="15.95" customHeight="1" x14ac:dyDescent="0.25">
      <c r="C52" s="116"/>
      <c r="D52" s="36"/>
      <c r="E52" s="36"/>
      <c r="F52" s="36"/>
      <c r="G52" s="36"/>
      <c r="I52" s="116"/>
      <c r="J52" s="36"/>
      <c r="K52" s="36"/>
      <c r="L52" s="36"/>
      <c r="M52" s="36"/>
      <c r="O52" s="116"/>
      <c r="P52" s="36"/>
      <c r="Q52" s="36"/>
      <c r="R52" s="36"/>
      <c r="S52" s="36"/>
      <c r="U52" s="116"/>
      <c r="V52" s="65" t="s">
        <v>246</v>
      </c>
      <c r="W52" s="65">
        <v>5</v>
      </c>
      <c r="X52" s="65">
        <v>35</v>
      </c>
      <c r="Y52" s="42">
        <f t="shared" ref="Y52" si="47">W52*X52/1000</f>
        <v>0.17499999999999999</v>
      </c>
      <c r="AA52" s="116"/>
      <c r="AB52" s="65"/>
      <c r="AC52" s="65"/>
      <c r="AD52" s="65"/>
      <c r="AE52" s="65"/>
      <c r="AG52" s="59"/>
      <c r="AH52" s="56"/>
      <c r="AI52" s="56"/>
      <c r="AJ52" s="58"/>
      <c r="AK52" s="57"/>
      <c r="AL52" s="59"/>
    </row>
    <row r="53" spans="3:38" ht="15.95" customHeight="1" x14ac:dyDescent="0.25">
      <c r="C53" s="114" t="s">
        <v>93</v>
      </c>
      <c r="D53" s="37" t="s">
        <v>79</v>
      </c>
      <c r="E53" s="37">
        <v>90</v>
      </c>
      <c r="F53" s="36"/>
      <c r="G53" s="36"/>
      <c r="I53" s="114" t="s">
        <v>93</v>
      </c>
      <c r="J53" s="37" t="s">
        <v>107</v>
      </c>
      <c r="K53" s="36">
        <v>60</v>
      </c>
      <c r="L53" s="36">
        <v>140</v>
      </c>
      <c r="M53" s="42">
        <f>K53*L53/100</f>
        <v>84</v>
      </c>
      <c r="O53" s="114" t="s">
        <v>93</v>
      </c>
      <c r="P53" s="37" t="s">
        <v>118</v>
      </c>
      <c r="Q53" s="36">
        <v>55</v>
      </c>
      <c r="R53" s="36">
        <v>140</v>
      </c>
      <c r="S53" s="42">
        <f>Q53*R53/100</f>
        <v>77</v>
      </c>
      <c r="U53" s="114" t="s">
        <v>93</v>
      </c>
      <c r="V53" s="37" t="s">
        <v>259</v>
      </c>
      <c r="W53" s="37">
        <v>35</v>
      </c>
      <c r="X53" s="36">
        <v>0</v>
      </c>
      <c r="Y53" s="42">
        <f>W53*X53/100</f>
        <v>0</v>
      </c>
      <c r="AA53" s="114" t="s">
        <v>93</v>
      </c>
      <c r="AB53" s="37" t="s">
        <v>128</v>
      </c>
      <c r="AC53" s="37">
        <v>35</v>
      </c>
      <c r="AD53" s="36">
        <v>0</v>
      </c>
      <c r="AE53" s="42">
        <f>AC53*AD53/100</f>
        <v>0</v>
      </c>
      <c r="AG53" s="59"/>
      <c r="AH53" s="56"/>
      <c r="AI53" s="56"/>
      <c r="AJ53" s="58"/>
      <c r="AK53" s="57"/>
      <c r="AL53" s="59"/>
    </row>
    <row r="54" spans="3:38" ht="15.95" customHeight="1" x14ac:dyDescent="0.25">
      <c r="C54" s="115"/>
      <c r="D54" s="36" t="s">
        <v>59</v>
      </c>
      <c r="E54" s="36">
        <v>30</v>
      </c>
      <c r="F54" s="36">
        <v>215</v>
      </c>
      <c r="G54" s="42">
        <f t="shared" ref="G54:G62" si="48">E54*F54/1000</f>
        <v>6.45</v>
      </c>
      <c r="I54" s="115"/>
      <c r="J54" s="37" t="s">
        <v>108</v>
      </c>
      <c r="K54" s="37">
        <v>200</v>
      </c>
      <c r="L54" s="36">
        <v>195</v>
      </c>
      <c r="M54" s="42">
        <f>K54*L54/500</f>
        <v>78</v>
      </c>
      <c r="O54" s="115"/>
      <c r="P54" s="37" t="s">
        <v>59</v>
      </c>
      <c r="Q54" s="37">
        <v>200</v>
      </c>
      <c r="R54" s="36">
        <v>215</v>
      </c>
      <c r="S54" s="42">
        <f>Q54*R54/1000</f>
        <v>43</v>
      </c>
      <c r="U54" s="115"/>
      <c r="V54" s="37" t="s">
        <v>169</v>
      </c>
      <c r="W54" s="37">
        <v>200</v>
      </c>
      <c r="X54" s="36"/>
      <c r="Y54" s="36"/>
      <c r="AA54" s="115"/>
      <c r="AB54" s="37" t="s">
        <v>140</v>
      </c>
      <c r="AC54" s="37">
        <v>200</v>
      </c>
      <c r="AD54" s="36">
        <v>195</v>
      </c>
      <c r="AE54" s="42">
        <f>AC54*AD54/500</f>
        <v>78</v>
      </c>
      <c r="AG54" s="59"/>
      <c r="AH54" s="56"/>
      <c r="AI54" s="56"/>
      <c r="AJ54" s="56"/>
      <c r="AK54" s="57"/>
      <c r="AL54" s="59"/>
    </row>
    <row r="55" spans="3:38" ht="15.95" customHeight="1" x14ac:dyDescent="0.25">
      <c r="C55" s="115"/>
      <c r="D55" s="36" t="s">
        <v>61</v>
      </c>
      <c r="E55" s="36">
        <v>10</v>
      </c>
      <c r="F55" s="36">
        <v>180</v>
      </c>
      <c r="G55" s="42">
        <f t="shared" si="48"/>
        <v>1.8</v>
      </c>
      <c r="I55" s="115"/>
      <c r="J55" s="36"/>
      <c r="K55" s="36"/>
      <c r="L55" s="36"/>
      <c r="M55" s="42"/>
      <c r="O55" s="115"/>
      <c r="P55" s="36"/>
      <c r="Q55" s="36"/>
      <c r="R55" s="36"/>
      <c r="S55" s="42"/>
      <c r="U55" s="115"/>
      <c r="V55" s="36"/>
      <c r="W55" s="36"/>
      <c r="X55" s="36"/>
      <c r="Y55" s="42"/>
      <c r="AA55" s="115"/>
      <c r="AB55" s="36"/>
      <c r="AC55" s="36"/>
      <c r="AD55" s="36"/>
      <c r="AE55" s="42"/>
      <c r="AG55" s="59"/>
      <c r="AH55" s="56"/>
      <c r="AI55" s="56"/>
      <c r="AJ55" s="56"/>
      <c r="AK55" s="57"/>
      <c r="AL55" s="59"/>
    </row>
    <row r="56" spans="3:38" ht="15.95" customHeight="1" x14ac:dyDescent="0.25">
      <c r="C56" s="115"/>
      <c r="D56" s="36" t="s">
        <v>80</v>
      </c>
      <c r="E56" s="36">
        <v>40</v>
      </c>
      <c r="F56" s="36">
        <v>150</v>
      </c>
      <c r="G56" s="42">
        <f t="shared" si="48"/>
        <v>6</v>
      </c>
      <c r="I56" s="115"/>
      <c r="J56" s="36"/>
      <c r="K56" s="36"/>
      <c r="L56" s="36"/>
      <c r="M56" s="42"/>
      <c r="O56" s="115"/>
      <c r="P56" s="36"/>
      <c r="Q56" s="36"/>
      <c r="R56" s="36"/>
      <c r="S56" s="42"/>
      <c r="U56" s="115"/>
      <c r="V56" s="36"/>
      <c r="W56" s="36"/>
      <c r="X56" s="36"/>
      <c r="Y56" s="42"/>
      <c r="AA56" s="115"/>
      <c r="AB56" s="36"/>
      <c r="AC56" s="36"/>
      <c r="AD56" s="36"/>
      <c r="AE56" s="42"/>
      <c r="AG56" s="59"/>
      <c r="AH56" s="56"/>
      <c r="AI56" s="56"/>
      <c r="AJ56" s="56"/>
      <c r="AK56" s="57"/>
      <c r="AL56" s="59"/>
    </row>
    <row r="57" spans="3:38" ht="15.95" customHeight="1" x14ac:dyDescent="0.25">
      <c r="C57" s="115"/>
      <c r="D57" s="36" t="s">
        <v>81</v>
      </c>
      <c r="E57" s="36">
        <v>5</v>
      </c>
      <c r="F57" s="36">
        <v>360</v>
      </c>
      <c r="G57" s="42">
        <f t="shared" si="48"/>
        <v>1.8</v>
      </c>
      <c r="I57" s="115"/>
      <c r="J57" s="36"/>
      <c r="K57" s="36"/>
      <c r="L57" s="36"/>
      <c r="M57" s="42"/>
      <c r="O57" s="115"/>
      <c r="P57" s="36"/>
      <c r="Q57" s="36"/>
      <c r="R57" s="36"/>
      <c r="S57" s="42"/>
      <c r="U57" s="115"/>
      <c r="V57" s="36"/>
      <c r="W57" s="36"/>
      <c r="X57" s="36"/>
      <c r="Y57" s="42"/>
      <c r="AA57" s="115"/>
      <c r="AB57" s="36"/>
      <c r="AC57" s="36"/>
      <c r="AD57" s="36"/>
      <c r="AE57" s="42"/>
      <c r="AG57" s="59"/>
      <c r="AH57" s="59"/>
      <c r="AI57" s="59"/>
      <c r="AJ57" s="59"/>
      <c r="AK57" s="59"/>
      <c r="AL57" s="59"/>
    </row>
    <row r="58" spans="3:38" ht="15.95" customHeight="1" x14ac:dyDescent="0.25">
      <c r="C58" s="115"/>
      <c r="D58" s="36" t="s">
        <v>82</v>
      </c>
      <c r="E58" s="36">
        <v>6</v>
      </c>
      <c r="F58" s="36">
        <v>30</v>
      </c>
      <c r="G58" s="42">
        <f>E58*F58/50</f>
        <v>3.6</v>
      </c>
      <c r="I58" s="115"/>
      <c r="J58" s="36"/>
      <c r="K58" s="36"/>
      <c r="L58" s="36"/>
      <c r="M58" s="42"/>
      <c r="O58" s="115"/>
      <c r="P58" s="36"/>
      <c r="Q58" s="36"/>
      <c r="R58" s="36"/>
      <c r="S58" s="42"/>
      <c r="U58" s="115"/>
      <c r="V58" s="36"/>
      <c r="W58" s="36"/>
      <c r="X58" s="36"/>
      <c r="Y58" s="42"/>
      <c r="AA58" s="115"/>
      <c r="AB58" s="36"/>
      <c r="AC58" s="36"/>
      <c r="AD58" s="36"/>
      <c r="AE58" s="42">
        <f>AC58*AD58/50</f>
        <v>0</v>
      </c>
      <c r="AG58" s="59"/>
      <c r="AH58" s="59"/>
      <c r="AI58" s="59"/>
      <c r="AJ58" s="59"/>
      <c r="AK58" s="59"/>
      <c r="AL58" s="59"/>
    </row>
    <row r="59" spans="3:38" ht="15.95" customHeight="1" x14ac:dyDescent="0.25">
      <c r="C59" s="115"/>
      <c r="D59" s="36" t="s">
        <v>83</v>
      </c>
      <c r="E59" s="36">
        <v>1</v>
      </c>
      <c r="F59" s="36">
        <v>180</v>
      </c>
      <c r="G59" s="42">
        <f>E59*F59/80</f>
        <v>2.25</v>
      </c>
      <c r="I59" s="115"/>
      <c r="J59" s="36"/>
      <c r="K59" s="36"/>
      <c r="L59" s="36"/>
      <c r="M59" s="42"/>
      <c r="O59" s="115"/>
      <c r="P59" s="36"/>
      <c r="Q59" s="36"/>
      <c r="R59" s="36"/>
      <c r="S59" s="42"/>
      <c r="U59" s="115"/>
      <c r="V59" s="36"/>
      <c r="W59" s="36"/>
      <c r="X59" s="36"/>
      <c r="Y59" s="42"/>
      <c r="AA59" s="115"/>
      <c r="AB59" s="36"/>
      <c r="AC59" s="36"/>
      <c r="AD59" s="36"/>
      <c r="AE59" s="42">
        <f>AC59*AD59/80</f>
        <v>0</v>
      </c>
    </row>
    <row r="60" spans="3:38" ht="15.95" customHeight="1" x14ac:dyDescent="0.25">
      <c r="C60" s="115"/>
      <c r="D60" s="36" t="s">
        <v>67</v>
      </c>
      <c r="E60" s="36">
        <v>1</v>
      </c>
      <c r="F60" s="36">
        <v>380</v>
      </c>
      <c r="G60" s="42">
        <f t="shared" si="48"/>
        <v>0.38</v>
      </c>
      <c r="I60" s="115"/>
      <c r="J60" s="36"/>
      <c r="K60" s="36"/>
      <c r="L60" s="36"/>
      <c r="M60" s="42"/>
      <c r="O60" s="115"/>
      <c r="P60" s="36"/>
      <c r="Q60" s="36"/>
      <c r="R60" s="36"/>
      <c r="S60" s="42"/>
      <c r="U60" s="115"/>
      <c r="V60" s="36"/>
      <c r="W60" s="36"/>
      <c r="X60" s="36"/>
      <c r="Y60" s="42"/>
      <c r="AA60" s="115"/>
      <c r="AB60" s="36"/>
      <c r="AC60" s="36"/>
      <c r="AD60" s="36"/>
      <c r="AE60" s="42">
        <f t="shared" ref="AE60" si="49">AC60*AD60/1000</f>
        <v>0</v>
      </c>
    </row>
    <row r="61" spans="3:38" ht="15.95" customHeight="1" x14ac:dyDescent="0.25">
      <c r="C61" s="115"/>
      <c r="D61" s="36" t="s">
        <v>84</v>
      </c>
      <c r="E61" s="36">
        <v>5</v>
      </c>
      <c r="F61" s="36">
        <v>680</v>
      </c>
      <c r="G61" s="42">
        <f>E61*F61/500</f>
        <v>6.8</v>
      </c>
      <c r="I61" s="115"/>
      <c r="J61" s="36"/>
      <c r="K61" s="36"/>
      <c r="L61" s="36"/>
      <c r="M61" s="42"/>
      <c r="O61" s="115"/>
      <c r="P61" s="36"/>
      <c r="Q61" s="36"/>
      <c r="R61" s="36"/>
      <c r="S61" s="42"/>
      <c r="U61" s="115"/>
      <c r="V61" s="36"/>
      <c r="W61" s="36"/>
      <c r="X61" s="36"/>
      <c r="Y61" s="42"/>
      <c r="AA61" s="115"/>
      <c r="AB61" s="36"/>
      <c r="AC61" s="36"/>
      <c r="AD61" s="36"/>
      <c r="AE61" s="42">
        <f>AC61*AD61/500</f>
        <v>0</v>
      </c>
    </row>
    <row r="62" spans="3:38" ht="15.95" customHeight="1" x14ac:dyDescent="0.25">
      <c r="C62" s="116"/>
      <c r="D62" s="37" t="s">
        <v>59</v>
      </c>
      <c r="E62" s="37">
        <v>200</v>
      </c>
      <c r="F62" s="36">
        <v>215</v>
      </c>
      <c r="G62" s="42">
        <f t="shared" si="48"/>
        <v>43</v>
      </c>
      <c r="I62" s="116"/>
      <c r="J62" s="37"/>
      <c r="K62" s="37"/>
      <c r="L62" s="36"/>
      <c r="M62" s="42"/>
      <c r="O62" s="116"/>
      <c r="P62" s="37"/>
      <c r="Q62" s="37"/>
      <c r="R62" s="36"/>
      <c r="S62" s="42"/>
      <c r="U62" s="116"/>
      <c r="V62" s="37"/>
      <c r="W62" s="37"/>
      <c r="X62" s="36"/>
      <c r="Y62" s="42"/>
      <c r="AA62" s="116"/>
      <c r="AB62" s="37"/>
      <c r="AC62" s="37"/>
      <c r="AD62" s="36"/>
      <c r="AE62" s="42">
        <f t="shared" ref="AE62" si="50">AC62*AD62/1000</f>
        <v>0</v>
      </c>
    </row>
    <row r="63" spans="3:38" ht="33" customHeight="1" x14ac:dyDescent="0.25">
      <c r="C63" s="114" t="s">
        <v>94</v>
      </c>
      <c r="D63" s="37" t="s">
        <v>85</v>
      </c>
      <c r="E63" s="37">
        <v>200</v>
      </c>
      <c r="F63" s="36"/>
      <c r="G63" s="36"/>
      <c r="I63" s="114" t="s">
        <v>94</v>
      </c>
      <c r="J63" s="37" t="s">
        <v>109</v>
      </c>
      <c r="K63" s="37">
        <v>200</v>
      </c>
      <c r="L63" s="36"/>
      <c r="M63" s="36"/>
      <c r="O63" s="114" t="s">
        <v>94</v>
      </c>
      <c r="P63" s="37" t="s">
        <v>268</v>
      </c>
      <c r="Q63" s="37">
        <v>200</v>
      </c>
      <c r="R63" s="36"/>
      <c r="S63" s="36"/>
      <c r="U63" s="114" t="s">
        <v>94</v>
      </c>
      <c r="V63" s="37" t="s">
        <v>141</v>
      </c>
      <c r="W63" s="37">
        <v>200</v>
      </c>
      <c r="X63" s="65"/>
      <c r="Y63" s="65"/>
      <c r="AA63" s="114" t="s">
        <v>94</v>
      </c>
      <c r="AB63" s="37" t="s">
        <v>129</v>
      </c>
      <c r="AC63" s="37">
        <v>200</v>
      </c>
      <c r="AD63" s="65"/>
      <c r="AE63" s="65"/>
      <c r="AG63" s="37"/>
      <c r="AH63" s="37"/>
      <c r="AI63" s="65"/>
      <c r="AJ63" s="65"/>
    </row>
    <row r="64" spans="3:38" ht="15.95" customHeight="1" x14ac:dyDescent="0.25">
      <c r="C64" s="115"/>
      <c r="D64" s="36" t="s">
        <v>86</v>
      </c>
      <c r="E64" s="36">
        <v>40</v>
      </c>
      <c r="F64" s="36">
        <v>110</v>
      </c>
      <c r="G64" s="42">
        <f t="shared" ref="G64:G66" si="51">E64*F64/1000</f>
        <v>4.4000000000000004</v>
      </c>
      <c r="I64" s="115"/>
      <c r="J64" s="36" t="s">
        <v>70</v>
      </c>
      <c r="K64" s="36">
        <v>20</v>
      </c>
      <c r="L64" s="36">
        <v>170</v>
      </c>
      <c r="M64" s="42">
        <f t="shared" ref="M64:M67" si="52">K64*L64/1000</f>
        <v>3.4</v>
      </c>
      <c r="O64" s="115"/>
      <c r="P64" s="36" t="s">
        <v>122</v>
      </c>
      <c r="Q64" s="36">
        <v>100</v>
      </c>
      <c r="R64" s="36">
        <v>950</v>
      </c>
      <c r="S64" s="42">
        <f t="shared" ref="S64:S67" si="53">Q64*R64/1000</f>
        <v>95</v>
      </c>
      <c r="U64" s="115"/>
      <c r="V64" s="65" t="s">
        <v>59</v>
      </c>
      <c r="W64" s="65">
        <v>100</v>
      </c>
      <c r="X64" s="65">
        <v>215</v>
      </c>
      <c r="Y64" s="42">
        <f t="shared" ref="Y64:Y67" si="54">W64*X64/1000</f>
        <v>21.5</v>
      </c>
      <c r="AA64" s="115"/>
      <c r="AB64" s="65" t="s">
        <v>130</v>
      </c>
      <c r="AC64" s="65">
        <v>70</v>
      </c>
      <c r="AD64" s="65">
        <v>1450</v>
      </c>
      <c r="AE64" s="42">
        <f t="shared" ref="AE64:AE67" si="55">AC64*AD64/1000</f>
        <v>101.5</v>
      </c>
      <c r="AG64" s="65"/>
      <c r="AH64" s="65"/>
      <c r="AI64" s="65"/>
      <c r="AJ64" s="42"/>
    </row>
    <row r="65" spans="3:36" ht="15.95" customHeight="1" x14ac:dyDescent="0.25">
      <c r="C65" s="115"/>
      <c r="D65" s="36" t="s">
        <v>87</v>
      </c>
      <c r="E65" s="36">
        <v>53</v>
      </c>
      <c r="F65" s="36">
        <v>930</v>
      </c>
      <c r="G65" s="42">
        <f t="shared" si="51"/>
        <v>49.29</v>
      </c>
      <c r="I65" s="115"/>
      <c r="J65" s="36" t="s">
        <v>61</v>
      </c>
      <c r="K65" s="36">
        <v>5</v>
      </c>
      <c r="L65" s="36">
        <v>180</v>
      </c>
      <c r="M65" s="42">
        <f t="shared" si="52"/>
        <v>0.9</v>
      </c>
      <c r="O65" s="115"/>
      <c r="P65" s="36" t="s">
        <v>80</v>
      </c>
      <c r="Q65" s="36">
        <v>54</v>
      </c>
      <c r="R65" s="36">
        <v>150</v>
      </c>
      <c r="S65" s="42">
        <f t="shared" si="53"/>
        <v>8.1</v>
      </c>
      <c r="U65" s="115"/>
      <c r="V65" s="65" t="s">
        <v>104</v>
      </c>
      <c r="W65" s="65">
        <v>20</v>
      </c>
      <c r="X65" s="65">
        <v>295</v>
      </c>
      <c r="Y65" s="42">
        <f t="shared" si="54"/>
        <v>5.9</v>
      </c>
      <c r="AA65" s="115"/>
      <c r="AB65" s="65" t="s">
        <v>72</v>
      </c>
      <c r="AC65" s="65">
        <v>80</v>
      </c>
      <c r="AD65" s="65">
        <v>135</v>
      </c>
      <c r="AE65" s="42">
        <f t="shared" si="55"/>
        <v>10.8</v>
      </c>
      <c r="AG65" s="65"/>
      <c r="AH65" s="65"/>
      <c r="AI65" s="65"/>
      <c r="AJ65" s="42"/>
    </row>
    <row r="66" spans="3:36" ht="15.95" customHeight="1" x14ac:dyDescent="0.25">
      <c r="C66" s="115"/>
      <c r="D66" s="36" t="s">
        <v>67</v>
      </c>
      <c r="E66" s="36">
        <v>2</v>
      </c>
      <c r="F66" s="36">
        <v>380</v>
      </c>
      <c r="G66" s="42">
        <f t="shared" si="51"/>
        <v>0.76</v>
      </c>
      <c r="I66" s="115"/>
      <c r="J66" s="36" t="s">
        <v>59</v>
      </c>
      <c r="K66" s="36">
        <v>150</v>
      </c>
      <c r="L66" s="36">
        <v>215</v>
      </c>
      <c r="M66" s="42">
        <f t="shared" si="52"/>
        <v>32.25</v>
      </c>
      <c r="O66" s="115"/>
      <c r="P66" s="36" t="s">
        <v>60</v>
      </c>
      <c r="Q66" s="36">
        <v>5</v>
      </c>
      <c r="R66" s="36">
        <v>1400</v>
      </c>
      <c r="S66" s="42">
        <f t="shared" si="53"/>
        <v>7</v>
      </c>
      <c r="U66" s="115"/>
      <c r="V66" s="65" t="s">
        <v>61</v>
      </c>
      <c r="W66" s="65">
        <v>10</v>
      </c>
      <c r="X66" s="65">
        <v>180</v>
      </c>
      <c r="Y66" s="42">
        <f t="shared" si="54"/>
        <v>1.8</v>
      </c>
      <c r="AA66" s="115"/>
      <c r="AB66" s="65" t="s">
        <v>116</v>
      </c>
      <c r="AC66" s="65">
        <v>20</v>
      </c>
      <c r="AD66" s="65">
        <v>200</v>
      </c>
      <c r="AE66" s="42">
        <f t="shared" si="55"/>
        <v>4</v>
      </c>
      <c r="AG66" s="65"/>
      <c r="AH66" s="65"/>
      <c r="AI66" s="65"/>
      <c r="AJ66" s="42"/>
    </row>
    <row r="67" spans="3:36" ht="15.95" customHeight="1" x14ac:dyDescent="0.25">
      <c r="C67" s="115"/>
      <c r="D67" s="36" t="s">
        <v>60</v>
      </c>
      <c r="E67" s="36">
        <v>5</v>
      </c>
      <c r="F67" s="36">
        <v>2578</v>
      </c>
      <c r="G67" s="42">
        <f>E67*F67/1000</f>
        <v>12.89</v>
      </c>
      <c r="I67" s="115"/>
      <c r="J67" s="36" t="s">
        <v>60</v>
      </c>
      <c r="K67" s="36">
        <v>5</v>
      </c>
      <c r="L67" s="36">
        <v>1400</v>
      </c>
      <c r="M67" s="42">
        <f t="shared" si="52"/>
        <v>7</v>
      </c>
      <c r="O67" s="115"/>
      <c r="P67" s="36" t="s">
        <v>61</v>
      </c>
      <c r="Q67" s="36">
        <v>5</v>
      </c>
      <c r="R67" s="36">
        <v>180</v>
      </c>
      <c r="S67" s="42">
        <f t="shared" si="53"/>
        <v>0.9</v>
      </c>
      <c r="U67" s="115"/>
      <c r="V67" s="65" t="s">
        <v>60</v>
      </c>
      <c r="W67" s="65">
        <v>5</v>
      </c>
      <c r="X67" s="65">
        <v>1400</v>
      </c>
      <c r="Y67" s="42">
        <f t="shared" si="54"/>
        <v>7</v>
      </c>
      <c r="AA67" s="115"/>
      <c r="AB67" s="65" t="s">
        <v>73</v>
      </c>
      <c r="AC67" s="65">
        <v>10</v>
      </c>
      <c r="AD67" s="65">
        <v>135</v>
      </c>
      <c r="AE67" s="42">
        <f t="shared" si="55"/>
        <v>1.35</v>
      </c>
      <c r="AG67" s="65"/>
      <c r="AH67" s="65"/>
      <c r="AI67" s="65"/>
      <c r="AJ67" s="42"/>
    </row>
    <row r="68" spans="3:36" ht="15.95" customHeight="1" x14ac:dyDescent="0.25">
      <c r="C68" s="115"/>
      <c r="D68" s="65" t="s">
        <v>76</v>
      </c>
      <c r="E68" s="65">
        <v>30</v>
      </c>
      <c r="F68" s="65">
        <v>92</v>
      </c>
      <c r="G68" s="43">
        <f>E68*F68/650</f>
        <v>4.2461538461538462</v>
      </c>
      <c r="I68" s="115"/>
      <c r="J68" s="65" t="s">
        <v>76</v>
      </c>
      <c r="K68" s="65">
        <v>30</v>
      </c>
      <c r="L68" s="65">
        <v>92</v>
      </c>
      <c r="M68" s="43">
        <f>K68*L68/650</f>
        <v>4.2461538461538462</v>
      </c>
      <c r="O68" s="115"/>
      <c r="P68" s="36" t="s">
        <v>82</v>
      </c>
      <c r="Q68" s="36">
        <v>6</v>
      </c>
      <c r="R68" s="36">
        <v>30</v>
      </c>
      <c r="S68" s="42">
        <f>Q68*R68/50</f>
        <v>3.6</v>
      </c>
      <c r="U68" s="115"/>
      <c r="V68" s="65" t="s">
        <v>76</v>
      </c>
      <c r="W68" s="65">
        <v>30</v>
      </c>
      <c r="X68" s="65">
        <v>92</v>
      </c>
      <c r="Y68" s="43">
        <f>W68*X68/650</f>
        <v>4.2461538461538462</v>
      </c>
      <c r="AA68" s="115"/>
      <c r="AB68" s="65" t="s">
        <v>68</v>
      </c>
      <c r="AC68" s="65">
        <v>10</v>
      </c>
      <c r="AD68" s="65">
        <v>125</v>
      </c>
      <c r="AE68" s="42">
        <f>AC68*AD68/50</f>
        <v>25</v>
      </c>
      <c r="AG68" s="65"/>
      <c r="AH68" s="65"/>
      <c r="AI68" s="65"/>
      <c r="AJ68" s="42"/>
    </row>
    <row r="69" spans="3:36" ht="15.95" customHeight="1" x14ac:dyDescent="0.25">
      <c r="C69" s="115"/>
      <c r="D69" s="67" t="s">
        <v>262</v>
      </c>
      <c r="E69" s="37">
        <v>200</v>
      </c>
      <c r="F69" s="65"/>
      <c r="G69" s="65"/>
      <c r="I69" s="115"/>
      <c r="J69" s="37" t="s">
        <v>77</v>
      </c>
      <c r="K69" s="37">
        <v>200</v>
      </c>
      <c r="L69" s="65"/>
      <c r="M69" s="65"/>
      <c r="O69" s="115"/>
      <c r="P69" s="36" t="s">
        <v>59</v>
      </c>
      <c r="Q69" s="36">
        <v>30</v>
      </c>
      <c r="R69" s="36">
        <v>215</v>
      </c>
      <c r="S69" s="42">
        <f t="shared" ref="S69" si="56">Q69*R69/1000</f>
        <v>6.45</v>
      </c>
      <c r="U69" s="115"/>
      <c r="V69" s="37" t="s">
        <v>119</v>
      </c>
      <c r="W69" s="37">
        <v>200</v>
      </c>
      <c r="X69" s="65"/>
      <c r="Y69" s="65"/>
      <c r="AA69" s="115"/>
      <c r="AB69" s="65" t="s">
        <v>67</v>
      </c>
      <c r="AC69" s="65">
        <v>5</v>
      </c>
      <c r="AD69" s="65">
        <v>380</v>
      </c>
      <c r="AE69" s="42">
        <f t="shared" ref="AE69:AE70" si="57">AC69*AD69/1000</f>
        <v>1.9</v>
      </c>
      <c r="AG69" s="65"/>
      <c r="AH69" s="65"/>
      <c r="AI69" s="65"/>
      <c r="AJ69" s="42"/>
    </row>
    <row r="70" spans="3:36" ht="15.95" customHeight="1" x14ac:dyDescent="0.25">
      <c r="C70" s="115"/>
      <c r="D70" s="65" t="s">
        <v>89</v>
      </c>
      <c r="E70" s="65">
        <v>2</v>
      </c>
      <c r="F70" s="65">
        <v>2400</v>
      </c>
      <c r="G70" s="42">
        <f t="shared" ref="G70:G72" si="58">E70*F70/1000</f>
        <v>4.8</v>
      </c>
      <c r="I70" s="115"/>
      <c r="J70" s="65" t="s">
        <v>77</v>
      </c>
      <c r="K70" s="65">
        <v>10</v>
      </c>
      <c r="L70" s="65">
        <v>340</v>
      </c>
      <c r="M70" s="42">
        <f t="shared" ref="M70:M71" si="59">K70*L70/1000</f>
        <v>3.4</v>
      </c>
      <c r="O70" s="115"/>
      <c r="P70" s="65" t="s">
        <v>76</v>
      </c>
      <c r="Q70" s="65">
        <v>30</v>
      </c>
      <c r="R70" s="65">
        <v>92</v>
      </c>
      <c r="S70" s="43">
        <f>Q70*R70/650</f>
        <v>4.2461538461538462</v>
      </c>
      <c r="U70" s="115"/>
      <c r="V70" s="65" t="s">
        <v>89</v>
      </c>
      <c r="W70" s="65">
        <v>2</v>
      </c>
      <c r="X70" s="65">
        <v>2400</v>
      </c>
      <c r="Y70" s="42">
        <f t="shared" ref="Y70:Y72" si="60">W70*X70/1000</f>
        <v>4.8</v>
      </c>
      <c r="AA70" s="115"/>
      <c r="AB70" s="65" t="s">
        <v>60</v>
      </c>
      <c r="AC70" s="65">
        <v>5</v>
      </c>
      <c r="AD70" s="65">
        <v>1400</v>
      </c>
      <c r="AE70" s="42">
        <f t="shared" si="57"/>
        <v>7</v>
      </c>
      <c r="AG70" s="65"/>
      <c r="AH70" s="65"/>
      <c r="AI70" s="65"/>
      <c r="AJ70" s="42"/>
    </row>
    <row r="71" spans="3:36" ht="15.95" customHeight="1" x14ac:dyDescent="0.25">
      <c r="C71" s="115"/>
      <c r="D71" s="65" t="s">
        <v>59</v>
      </c>
      <c r="E71" s="65">
        <v>100</v>
      </c>
      <c r="F71" s="65">
        <v>215</v>
      </c>
      <c r="G71" s="42">
        <f t="shared" ref="G71" si="61">E71*F71/1000</f>
        <v>21.5</v>
      </c>
      <c r="I71" s="115"/>
      <c r="J71" s="65" t="s">
        <v>61</v>
      </c>
      <c r="K71" s="65">
        <v>10</v>
      </c>
      <c r="L71" s="65">
        <v>180</v>
      </c>
      <c r="M71" s="42">
        <f t="shared" si="59"/>
        <v>1.8</v>
      </c>
      <c r="O71" s="115"/>
      <c r="P71" s="37" t="s">
        <v>88</v>
      </c>
      <c r="Q71" s="37">
        <v>200</v>
      </c>
      <c r="R71" s="65"/>
      <c r="S71" s="65"/>
      <c r="U71" s="115"/>
      <c r="V71" s="65" t="s">
        <v>61</v>
      </c>
      <c r="W71" s="65">
        <v>10</v>
      </c>
      <c r="X71" s="65">
        <v>180</v>
      </c>
      <c r="Y71" s="42">
        <f t="shared" si="60"/>
        <v>1.8</v>
      </c>
      <c r="AA71" s="115"/>
      <c r="AB71" s="65" t="s">
        <v>76</v>
      </c>
      <c r="AC71" s="65">
        <v>30</v>
      </c>
      <c r="AD71" s="65">
        <v>92</v>
      </c>
      <c r="AE71" s="43">
        <f>AC71*AD71/650</f>
        <v>4.2461538461538462</v>
      </c>
    </row>
    <row r="72" spans="3:36" ht="15.95" customHeight="1" x14ac:dyDescent="0.25">
      <c r="C72" s="115"/>
      <c r="D72" s="68" t="s">
        <v>263</v>
      </c>
      <c r="E72" s="65"/>
      <c r="F72" s="65"/>
      <c r="G72" s="42">
        <f t="shared" si="58"/>
        <v>0</v>
      </c>
      <c r="I72" s="115"/>
      <c r="J72" s="65"/>
      <c r="K72" s="65"/>
      <c r="L72" s="65"/>
      <c r="M72" s="43"/>
      <c r="O72" s="115"/>
      <c r="P72" s="65" t="s">
        <v>89</v>
      </c>
      <c r="Q72" s="65">
        <v>2</v>
      </c>
      <c r="R72" s="65">
        <v>2400</v>
      </c>
      <c r="S72" s="42">
        <f t="shared" ref="S72:S74" si="62">Q72*R72/1000</f>
        <v>4.8</v>
      </c>
      <c r="U72" s="115"/>
      <c r="V72" s="68" t="s">
        <v>121</v>
      </c>
      <c r="W72" s="65">
        <v>0</v>
      </c>
      <c r="X72" s="65">
        <v>0</v>
      </c>
      <c r="Y72" s="42">
        <f t="shared" si="60"/>
        <v>0</v>
      </c>
      <c r="AA72" s="115"/>
      <c r="AB72" s="37" t="s">
        <v>88</v>
      </c>
      <c r="AC72" s="37">
        <v>200</v>
      </c>
      <c r="AD72" s="65"/>
      <c r="AE72" s="65"/>
    </row>
    <row r="73" spans="3:36" ht="15.95" customHeight="1" x14ac:dyDescent="0.25">
      <c r="C73" s="115"/>
      <c r="D73" s="65"/>
      <c r="E73" s="65"/>
      <c r="F73" s="65"/>
      <c r="G73" s="43"/>
      <c r="I73" s="115"/>
      <c r="J73" s="36"/>
      <c r="K73" s="36"/>
      <c r="L73" s="36"/>
      <c r="M73" s="42"/>
      <c r="O73" s="115"/>
      <c r="P73" s="65" t="s">
        <v>61</v>
      </c>
      <c r="Q73" s="65">
        <v>10</v>
      </c>
      <c r="R73" s="65">
        <v>180</v>
      </c>
      <c r="S73" s="42">
        <f t="shared" si="62"/>
        <v>1.8</v>
      </c>
      <c r="U73" s="115"/>
      <c r="V73" s="36"/>
      <c r="W73" s="36"/>
      <c r="X73" s="36"/>
      <c r="Y73" s="42"/>
      <c r="AA73" s="115"/>
      <c r="AB73" s="65" t="s">
        <v>89</v>
      </c>
      <c r="AC73" s="65">
        <v>2</v>
      </c>
      <c r="AD73" s="65">
        <v>2400</v>
      </c>
      <c r="AE73" s="42">
        <f t="shared" ref="AE73:AE75" si="63">AC73*AD73/1000</f>
        <v>4.8</v>
      </c>
    </row>
    <row r="74" spans="3:36" ht="15.95" customHeight="1" x14ac:dyDescent="0.25">
      <c r="C74" s="115"/>
      <c r="D74" s="36"/>
      <c r="E74" s="36"/>
      <c r="F74" s="36"/>
      <c r="G74" s="42"/>
      <c r="I74" s="115"/>
      <c r="J74" s="36"/>
      <c r="K74" s="36"/>
      <c r="L74" s="36"/>
      <c r="M74" s="42"/>
      <c r="O74" s="115"/>
      <c r="P74" s="65" t="s">
        <v>59</v>
      </c>
      <c r="Q74" s="65">
        <v>100</v>
      </c>
      <c r="R74" s="65">
        <v>215</v>
      </c>
      <c r="S74" s="42">
        <f t="shared" si="62"/>
        <v>21.5</v>
      </c>
      <c r="U74" s="115"/>
      <c r="V74" s="36"/>
      <c r="W74" s="36"/>
      <c r="X74" s="36"/>
      <c r="Y74" s="42"/>
      <c r="AA74" s="115"/>
      <c r="AB74" s="65" t="s">
        <v>61</v>
      </c>
      <c r="AC74" s="65">
        <v>10</v>
      </c>
      <c r="AD74" s="65">
        <v>180</v>
      </c>
      <c r="AE74" s="42">
        <f t="shared" si="63"/>
        <v>1.8</v>
      </c>
    </row>
    <row r="75" spans="3:36" ht="15.95" customHeight="1" thickBot="1" x14ac:dyDescent="0.3">
      <c r="C75" s="116"/>
      <c r="D75" s="36"/>
      <c r="E75" s="36"/>
      <c r="F75" s="36"/>
      <c r="G75" s="43"/>
      <c r="I75" s="116"/>
      <c r="J75" s="36"/>
      <c r="K75" s="36"/>
      <c r="L75" s="36"/>
      <c r="M75" s="43"/>
      <c r="O75" s="116"/>
      <c r="P75" s="65"/>
      <c r="Q75" s="65"/>
      <c r="R75" s="65"/>
      <c r="S75" s="43"/>
      <c r="U75" s="116"/>
      <c r="V75" s="36"/>
      <c r="W75" s="36"/>
      <c r="X75" s="36"/>
      <c r="Y75" s="43"/>
      <c r="AA75" s="116"/>
      <c r="AB75" s="65" t="s">
        <v>59</v>
      </c>
      <c r="AC75" s="65">
        <v>100</v>
      </c>
      <c r="AD75" s="65">
        <v>215</v>
      </c>
      <c r="AE75" s="42">
        <f t="shared" si="63"/>
        <v>21.5</v>
      </c>
    </row>
    <row r="76" spans="3:36" ht="16.5" thickBot="1" x14ac:dyDescent="0.3">
      <c r="G76" s="41">
        <f>SUM(G9:G75)</f>
        <v>597.14130769230758</v>
      </c>
      <c r="I76" s="44"/>
      <c r="J76" s="44"/>
      <c r="K76" s="44"/>
      <c r="L76" s="44"/>
      <c r="M76" s="41">
        <f>SUM(M9:M75)</f>
        <v>768.75230769230768</v>
      </c>
      <c r="O76" s="44"/>
      <c r="P76" s="44"/>
      <c r="Q76" s="44"/>
      <c r="R76" s="44"/>
      <c r="S76" s="41">
        <f>SUM(S9:S75)</f>
        <v>792.88730769230767</v>
      </c>
      <c r="U76" s="44"/>
      <c r="V76" s="44"/>
      <c r="W76" s="44"/>
      <c r="X76" s="44"/>
      <c r="Y76" s="41">
        <f>SUM(Y9:Y75)</f>
        <v>660.9673076923076</v>
      </c>
      <c r="AA76" s="44"/>
      <c r="AB76" s="44"/>
      <c r="AC76" s="44"/>
      <c r="AD76" s="44"/>
      <c r="AE76" s="41">
        <f>SUM(AE9:AE75)</f>
        <v>750.03615384615387</v>
      </c>
      <c r="AG76" s="41">
        <f>G76+M76+AE76+Y76+S76</f>
        <v>3569.7843846153846</v>
      </c>
    </row>
    <row r="82" spans="3:31" x14ac:dyDescent="0.25">
      <c r="C82" s="117" t="s">
        <v>8</v>
      </c>
      <c r="D82" s="118"/>
      <c r="E82" s="117" t="s">
        <v>142</v>
      </c>
      <c r="F82" s="121"/>
      <c r="G82" s="118"/>
      <c r="I82" s="117" t="s">
        <v>8</v>
      </c>
      <c r="J82" s="118"/>
      <c r="K82" s="117" t="s">
        <v>143</v>
      </c>
      <c r="L82" s="121"/>
      <c r="M82" s="118"/>
      <c r="O82" s="117" t="s">
        <v>8</v>
      </c>
      <c r="P82" s="118"/>
      <c r="Q82" s="117" t="s">
        <v>144</v>
      </c>
      <c r="R82" s="121"/>
      <c r="S82" s="118"/>
      <c r="U82" s="117" t="s">
        <v>8</v>
      </c>
      <c r="V82" s="118"/>
      <c r="W82" s="117" t="s">
        <v>145</v>
      </c>
      <c r="X82" s="121"/>
      <c r="Y82" s="118"/>
      <c r="AA82" s="117" t="s">
        <v>8</v>
      </c>
      <c r="AB82" s="118"/>
      <c r="AC82" s="117" t="s">
        <v>146</v>
      </c>
      <c r="AD82" s="121"/>
      <c r="AE82" s="118"/>
    </row>
    <row r="83" spans="3:31" x14ac:dyDescent="0.25">
      <c r="C83" s="119"/>
      <c r="D83" s="120"/>
      <c r="E83" s="119"/>
      <c r="F83" s="122"/>
      <c r="G83" s="120"/>
      <c r="I83" s="119"/>
      <c r="J83" s="120"/>
      <c r="K83" s="119"/>
      <c r="L83" s="122"/>
      <c r="M83" s="120"/>
      <c r="O83" s="119"/>
      <c r="P83" s="120"/>
      <c r="Q83" s="119"/>
      <c r="R83" s="122"/>
      <c r="S83" s="120"/>
      <c r="U83" s="119"/>
      <c r="V83" s="120"/>
      <c r="W83" s="119"/>
      <c r="X83" s="122"/>
      <c r="Y83" s="120"/>
      <c r="AA83" s="119"/>
      <c r="AB83" s="120"/>
      <c r="AC83" s="119"/>
      <c r="AD83" s="122"/>
      <c r="AE83" s="120"/>
    </row>
    <row r="84" spans="3:31" x14ac:dyDescent="0.25">
      <c r="C84" s="119"/>
      <c r="D84" s="120"/>
      <c r="E84" s="123"/>
      <c r="F84" s="124"/>
      <c r="G84" s="125"/>
      <c r="I84" s="119"/>
      <c r="J84" s="120"/>
      <c r="K84" s="123"/>
      <c r="L84" s="124"/>
      <c r="M84" s="125"/>
      <c r="O84" s="119"/>
      <c r="P84" s="120"/>
      <c r="Q84" s="123"/>
      <c r="R84" s="124"/>
      <c r="S84" s="125"/>
      <c r="U84" s="119"/>
      <c r="V84" s="120"/>
      <c r="W84" s="123"/>
      <c r="X84" s="124"/>
      <c r="Y84" s="125"/>
      <c r="AA84" s="119"/>
      <c r="AB84" s="120"/>
      <c r="AC84" s="123"/>
      <c r="AD84" s="124"/>
      <c r="AE84" s="125"/>
    </row>
    <row r="85" spans="3:31" ht="15.75" x14ac:dyDescent="0.25">
      <c r="C85" s="119"/>
      <c r="D85" s="120"/>
      <c r="E85" s="36" t="s">
        <v>148</v>
      </c>
      <c r="F85" s="36" t="s">
        <v>48</v>
      </c>
      <c r="G85" s="36" t="s">
        <v>49</v>
      </c>
      <c r="I85" s="119"/>
      <c r="J85" s="120"/>
      <c r="K85" s="36" t="s">
        <v>148</v>
      </c>
      <c r="L85" s="36" t="s">
        <v>48</v>
      </c>
      <c r="M85" s="36" t="s">
        <v>49</v>
      </c>
      <c r="O85" s="119"/>
      <c r="P85" s="120"/>
      <c r="Q85" s="36" t="s">
        <v>148</v>
      </c>
      <c r="R85" s="36" t="s">
        <v>48</v>
      </c>
      <c r="S85" s="36" t="s">
        <v>49</v>
      </c>
      <c r="U85" s="119"/>
      <c r="V85" s="120"/>
      <c r="W85" s="36" t="s">
        <v>148</v>
      </c>
      <c r="X85" s="36" t="s">
        <v>48</v>
      </c>
      <c r="Y85" s="36" t="s">
        <v>49</v>
      </c>
      <c r="AA85" s="119"/>
      <c r="AB85" s="120"/>
      <c r="AC85" s="36" t="s">
        <v>148</v>
      </c>
      <c r="AD85" s="36" t="s">
        <v>48</v>
      </c>
      <c r="AE85" s="36" t="s">
        <v>49</v>
      </c>
    </row>
    <row r="86" spans="3:31" ht="15.75" x14ac:dyDescent="0.25">
      <c r="C86" s="39"/>
      <c r="D86" s="126" t="s">
        <v>23</v>
      </c>
      <c r="E86" s="126"/>
      <c r="F86" s="126"/>
      <c r="G86" s="126"/>
      <c r="I86" s="40"/>
      <c r="J86" s="126" t="s">
        <v>23</v>
      </c>
      <c r="K86" s="126"/>
      <c r="L86" s="126"/>
      <c r="M86" s="126"/>
      <c r="O86" s="40"/>
      <c r="P86" s="126" t="s">
        <v>23</v>
      </c>
      <c r="Q86" s="126"/>
      <c r="R86" s="126"/>
      <c r="S86" s="126"/>
      <c r="U86" s="40"/>
      <c r="V86" s="126" t="s">
        <v>23</v>
      </c>
      <c r="W86" s="126"/>
      <c r="X86" s="126"/>
      <c r="Y86" s="126"/>
      <c r="AA86" s="40"/>
      <c r="AB86" s="126" t="s">
        <v>23</v>
      </c>
      <c r="AC86" s="126"/>
      <c r="AD86" s="126"/>
      <c r="AE86" s="126"/>
    </row>
    <row r="87" spans="3:31" ht="15.75" x14ac:dyDescent="0.25">
      <c r="C87" s="114" t="s">
        <v>90</v>
      </c>
      <c r="D87" s="37" t="s">
        <v>147</v>
      </c>
      <c r="E87" s="37">
        <v>200</v>
      </c>
      <c r="F87" s="36"/>
      <c r="G87" s="36"/>
      <c r="I87" s="114" t="s">
        <v>90</v>
      </c>
      <c r="J87" s="37" t="s">
        <v>132</v>
      </c>
      <c r="K87" s="37">
        <v>200</v>
      </c>
      <c r="L87" s="36"/>
      <c r="M87" s="36"/>
      <c r="O87" s="114" t="s">
        <v>90</v>
      </c>
      <c r="P87" s="37" t="s">
        <v>57</v>
      </c>
      <c r="Q87" s="37">
        <v>200</v>
      </c>
      <c r="R87" s="36"/>
      <c r="S87" s="36"/>
      <c r="U87" s="114" t="s">
        <v>90</v>
      </c>
      <c r="V87" s="37" t="s">
        <v>141</v>
      </c>
      <c r="W87" s="37">
        <v>200</v>
      </c>
      <c r="X87" s="36"/>
      <c r="Y87" s="36"/>
      <c r="AA87" s="114" t="s">
        <v>90</v>
      </c>
      <c r="AB87" s="37" t="s">
        <v>167</v>
      </c>
      <c r="AC87" s="37">
        <v>200</v>
      </c>
      <c r="AD87" s="36"/>
      <c r="AE87" s="36"/>
    </row>
    <row r="88" spans="3:31" ht="15.75" x14ac:dyDescent="0.25">
      <c r="C88" s="115"/>
      <c r="D88" s="36" t="s">
        <v>98</v>
      </c>
      <c r="E88" s="36">
        <v>10</v>
      </c>
      <c r="F88" s="36">
        <v>100</v>
      </c>
      <c r="G88" s="42">
        <f t="shared" ref="G88:G92" si="64">E88*F88/1000</f>
        <v>1</v>
      </c>
      <c r="I88" s="115"/>
      <c r="J88" s="36" t="s">
        <v>133</v>
      </c>
      <c r="K88" s="36">
        <v>20</v>
      </c>
      <c r="L88" s="36">
        <v>105</v>
      </c>
      <c r="M88" s="42">
        <f t="shared" ref="M88:M91" si="65">K88*L88/1000</f>
        <v>2.1</v>
      </c>
      <c r="O88" s="115"/>
      <c r="P88" s="36" t="s">
        <v>58</v>
      </c>
      <c r="Q88" s="36">
        <v>20</v>
      </c>
      <c r="R88" s="36">
        <v>130</v>
      </c>
      <c r="S88" s="42">
        <f t="shared" ref="S88:S91" si="66">Q88*R88/1000</f>
        <v>2.6</v>
      </c>
      <c r="U88" s="115"/>
      <c r="V88" s="36" t="s">
        <v>59</v>
      </c>
      <c r="W88" s="36">
        <v>150</v>
      </c>
      <c r="X88" s="36">
        <v>215</v>
      </c>
      <c r="Y88" s="42">
        <f t="shared" ref="Y88:Y91" si="67">W88*X88/1000</f>
        <v>32.25</v>
      </c>
      <c r="AA88" s="115"/>
      <c r="AB88" s="36" t="s">
        <v>116</v>
      </c>
      <c r="AC88" s="36">
        <v>10</v>
      </c>
      <c r="AD88" s="36">
        <v>200</v>
      </c>
      <c r="AE88" s="42">
        <f t="shared" ref="AE88:AE92" si="68">AC88*AD88/1000</f>
        <v>2</v>
      </c>
    </row>
    <row r="89" spans="3:31" ht="15.75" x14ac:dyDescent="0.25">
      <c r="C89" s="115"/>
      <c r="D89" s="36" t="s">
        <v>152</v>
      </c>
      <c r="E89" s="36">
        <v>10</v>
      </c>
      <c r="F89" s="36">
        <v>105</v>
      </c>
      <c r="G89" s="42">
        <f t="shared" si="64"/>
        <v>1.05</v>
      </c>
      <c r="I89" s="115"/>
      <c r="J89" s="36" t="s">
        <v>59</v>
      </c>
      <c r="K89" s="36">
        <v>150</v>
      </c>
      <c r="L89" s="36">
        <v>215</v>
      </c>
      <c r="M89" s="42">
        <f t="shared" si="65"/>
        <v>32.25</v>
      </c>
      <c r="O89" s="115"/>
      <c r="P89" s="36" t="s">
        <v>59</v>
      </c>
      <c r="Q89" s="36">
        <v>150</v>
      </c>
      <c r="R89" s="36">
        <v>215</v>
      </c>
      <c r="S89" s="42">
        <f t="shared" si="66"/>
        <v>32.25</v>
      </c>
      <c r="U89" s="115"/>
      <c r="V89" s="36" t="s">
        <v>104</v>
      </c>
      <c r="W89" s="36">
        <v>20</v>
      </c>
      <c r="X89" s="36">
        <v>295</v>
      </c>
      <c r="Y89" s="42">
        <f t="shared" si="67"/>
        <v>5.9</v>
      </c>
      <c r="AA89" s="115"/>
      <c r="AB89" s="36" t="s">
        <v>75</v>
      </c>
      <c r="AC89" s="36">
        <v>10</v>
      </c>
      <c r="AD89" s="36">
        <v>290</v>
      </c>
      <c r="AE89" s="42">
        <f t="shared" si="68"/>
        <v>2.9</v>
      </c>
    </row>
    <row r="90" spans="3:31" ht="15.75" x14ac:dyDescent="0.25">
      <c r="C90" s="115"/>
      <c r="D90" s="36" t="s">
        <v>59</v>
      </c>
      <c r="E90" s="36">
        <v>150</v>
      </c>
      <c r="F90" s="36">
        <v>215</v>
      </c>
      <c r="G90" s="42">
        <f t="shared" si="64"/>
        <v>32.25</v>
      </c>
      <c r="I90" s="115"/>
      <c r="J90" s="36" t="s">
        <v>60</v>
      </c>
      <c r="K90" s="36">
        <v>4</v>
      </c>
      <c r="L90" s="36">
        <v>1400</v>
      </c>
      <c r="M90" s="42">
        <f t="shared" si="65"/>
        <v>5.6</v>
      </c>
      <c r="O90" s="115"/>
      <c r="P90" s="36" t="s">
        <v>60</v>
      </c>
      <c r="Q90" s="36">
        <v>4</v>
      </c>
      <c r="R90" s="36">
        <v>1400</v>
      </c>
      <c r="S90" s="42">
        <f t="shared" si="66"/>
        <v>5.6</v>
      </c>
      <c r="U90" s="115"/>
      <c r="V90" s="36" t="s">
        <v>61</v>
      </c>
      <c r="W90" s="36">
        <v>5</v>
      </c>
      <c r="X90" s="36">
        <v>180</v>
      </c>
      <c r="Y90" s="42">
        <f t="shared" si="67"/>
        <v>0.9</v>
      </c>
      <c r="AA90" s="115"/>
      <c r="AB90" s="36" t="s">
        <v>59</v>
      </c>
      <c r="AC90" s="36">
        <v>150</v>
      </c>
      <c r="AD90" s="36">
        <v>215</v>
      </c>
      <c r="AE90" s="42">
        <f t="shared" si="68"/>
        <v>32.25</v>
      </c>
    </row>
    <row r="91" spans="3:31" ht="15.75" x14ac:dyDescent="0.25">
      <c r="C91" s="115"/>
      <c r="D91" s="36" t="s">
        <v>61</v>
      </c>
      <c r="E91" s="36">
        <v>5</v>
      </c>
      <c r="F91" s="36">
        <v>180</v>
      </c>
      <c r="G91" s="42">
        <f t="shared" si="64"/>
        <v>0.9</v>
      </c>
      <c r="I91" s="115"/>
      <c r="J91" s="36" t="s">
        <v>61</v>
      </c>
      <c r="K91" s="36">
        <v>5</v>
      </c>
      <c r="L91" s="36">
        <v>180</v>
      </c>
      <c r="M91" s="42">
        <f t="shared" si="65"/>
        <v>0.9</v>
      </c>
      <c r="O91" s="115"/>
      <c r="P91" s="36" t="s">
        <v>61</v>
      </c>
      <c r="Q91" s="36">
        <v>5</v>
      </c>
      <c r="R91" s="36">
        <v>180</v>
      </c>
      <c r="S91" s="42">
        <f t="shared" si="66"/>
        <v>0.9</v>
      </c>
      <c r="U91" s="115"/>
      <c r="V91" s="36" t="s">
        <v>60</v>
      </c>
      <c r="W91" s="36">
        <v>4</v>
      </c>
      <c r="X91" s="36">
        <v>1400</v>
      </c>
      <c r="Y91" s="42">
        <f t="shared" si="67"/>
        <v>5.6</v>
      </c>
      <c r="AA91" s="115"/>
      <c r="AB91" s="36" t="s">
        <v>61</v>
      </c>
      <c r="AC91" s="36">
        <v>10</v>
      </c>
      <c r="AD91" s="36">
        <v>180</v>
      </c>
      <c r="AE91" s="42">
        <f t="shared" si="68"/>
        <v>1.8</v>
      </c>
    </row>
    <row r="92" spans="3:31" ht="15.75" x14ac:dyDescent="0.25">
      <c r="C92" s="115"/>
      <c r="D92" s="36" t="s">
        <v>60</v>
      </c>
      <c r="E92" s="36">
        <v>4</v>
      </c>
      <c r="F92" s="36">
        <v>1400</v>
      </c>
      <c r="G92" s="42">
        <f t="shared" si="64"/>
        <v>5.6</v>
      </c>
      <c r="I92" s="115"/>
      <c r="J92" s="37" t="s">
        <v>95</v>
      </c>
      <c r="K92" s="37">
        <v>200</v>
      </c>
      <c r="L92" s="36"/>
      <c r="M92" s="36"/>
      <c r="O92" s="115"/>
      <c r="P92" s="37" t="s">
        <v>99</v>
      </c>
      <c r="Q92" s="37">
        <v>200</v>
      </c>
      <c r="R92" s="36"/>
      <c r="S92" s="36"/>
      <c r="U92" s="115"/>
      <c r="V92" s="37" t="s">
        <v>95</v>
      </c>
      <c r="W92" s="37">
        <v>200</v>
      </c>
      <c r="X92" s="36"/>
      <c r="Y92" s="36"/>
      <c r="AA92" s="115"/>
      <c r="AB92" s="36" t="s">
        <v>60</v>
      </c>
      <c r="AC92" s="36">
        <v>4</v>
      </c>
      <c r="AD92" s="36">
        <v>1400</v>
      </c>
      <c r="AE92" s="42">
        <f t="shared" si="68"/>
        <v>5.6</v>
      </c>
    </row>
    <row r="93" spans="3:31" ht="15.75" x14ac:dyDescent="0.25">
      <c r="C93" s="115"/>
      <c r="D93" s="37" t="s">
        <v>99</v>
      </c>
      <c r="E93" s="37">
        <v>200</v>
      </c>
      <c r="F93" s="36"/>
      <c r="G93" s="36"/>
      <c r="I93" s="115"/>
      <c r="J93" s="36" t="s">
        <v>59</v>
      </c>
      <c r="K93" s="36">
        <v>100</v>
      </c>
      <c r="L93" s="36">
        <v>215</v>
      </c>
      <c r="M93" s="42">
        <f t="shared" ref="M93" si="69">K93*L93/1000</f>
        <v>21.5</v>
      </c>
      <c r="O93" s="115"/>
      <c r="P93" s="36" t="s">
        <v>59</v>
      </c>
      <c r="Q93" s="36">
        <v>100</v>
      </c>
      <c r="R93" s="36">
        <v>215</v>
      </c>
      <c r="S93" s="42">
        <f t="shared" ref="S93" si="70">Q93*R93/1000</f>
        <v>21.5</v>
      </c>
      <c r="U93" s="115"/>
      <c r="V93" s="36" t="s">
        <v>59</v>
      </c>
      <c r="W93" s="36">
        <v>100</v>
      </c>
      <c r="X93" s="36">
        <v>215</v>
      </c>
      <c r="Y93" s="42">
        <f t="shared" ref="Y93" si="71">W93*X93/1000</f>
        <v>21.5</v>
      </c>
      <c r="AA93" s="115"/>
      <c r="AB93" s="37" t="s">
        <v>99</v>
      </c>
      <c r="AC93" s="37">
        <v>200</v>
      </c>
      <c r="AD93" s="36"/>
      <c r="AE93" s="36"/>
    </row>
    <row r="94" spans="3:31" ht="15.75" x14ac:dyDescent="0.25">
      <c r="C94" s="115"/>
      <c r="D94" s="36" t="s">
        <v>59</v>
      </c>
      <c r="E94" s="36">
        <v>100</v>
      </c>
      <c r="F94" s="36">
        <v>215</v>
      </c>
      <c r="G94" s="42">
        <f t="shared" ref="G94" si="72">E94*F94/1000</f>
        <v>21.5</v>
      </c>
      <c r="I94" s="115"/>
      <c r="J94" s="36" t="s">
        <v>62</v>
      </c>
      <c r="K94" s="36">
        <v>2</v>
      </c>
      <c r="L94" s="36">
        <v>240</v>
      </c>
      <c r="M94" s="42">
        <f>K94*L94/100</f>
        <v>4.8</v>
      </c>
      <c r="O94" s="115"/>
      <c r="P94" s="36" t="s">
        <v>100</v>
      </c>
      <c r="Q94" s="36">
        <v>2</v>
      </c>
      <c r="R94" s="36">
        <v>1300</v>
      </c>
      <c r="S94" s="42">
        <f>Q94*R94/100</f>
        <v>26</v>
      </c>
      <c r="U94" s="115"/>
      <c r="V94" s="36" t="s">
        <v>62</v>
      </c>
      <c r="W94" s="36">
        <v>2</v>
      </c>
      <c r="X94" s="36">
        <v>240</v>
      </c>
      <c r="Y94" s="42">
        <f>W94*X94/100</f>
        <v>4.8</v>
      </c>
      <c r="AA94" s="115"/>
      <c r="AB94" s="36" t="s">
        <v>59</v>
      </c>
      <c r="AC94" s="36">
        <v>100</v>
      </c>
      <c r="AD94" s="36">
        <v>215</v>
      </c>
      <c r="AE94" s="42">
        <f t="shared" ref="AE94" si="73">AC94*AD94/1000</f>
        <v>21.5</v>
      </c>
    </row>
    <row r="95" spans="3:31" ht="15.75" x14ac:dyDescent="0.25">
      <c r="C95" s="115"/>
      <c r="D95" s="36" t="s">
        <v>100</v>
      </c>
      <c r="E95" s="36">
        <v>2</v>
      </c>
      <c r="F95" s="36">
        <v>1300</v>
      </c>
      <c r="G95" s="42">
        <f>E95*F95/100</f>
        <v>26</v>
      </c>
      <c r="I95" s="115"/>
      <c r="J95" s="36" t="s">
        <v>61</v>
      </c>
      <c r="K95" s="36">
        <v>10</v>
      </c>
      <c r="L95" s="36">
        <v>180</v>
      </c>
      <c r="M95" s="42">
        <f t="shared" ref="M95" si="74">K95*L95/1000</f>
        <v>1.8</v>
      </c>
      <c r="O95" s="115"/>
      <c r="P95" s="36" t="s">
        <v>61</v>
      </c>
      <c r="Q95" s="36">
        <v>10</v>
      </c>
      <c r="R95" s="36">
        <v>180</v>
      </c>
      <c r="S95" s="42">
        <f t="shared" ref="S95" si="75">Q95*R95/1000</f>
        <v>1.8</v>
      </c>
      <c r="U95" s="115"/>
      <c r="V95" s="36" t="s">
        <v>61</v>
      </c>
      <c r="W95" s="36">
        <v>10</v>
      </c>
      <c r="X95" s="36">
        <v>180</v>
      </c>
      <c r="Y95" s="42">
        <f t="shared" ref="Y95" si="76">W95*X95/1000</f>
        <v>1.8</v>
      </c>
      <c r="AA95" s="115"/>
      <c r="AB95" s="36" t="s">
        <v>100</v>
      </c>
      <c r="AC95" s="36">
        <v>2</v>
      </c>
      <c r="AD95" s="36">
        <v>1300</v>
      </c>
      <c r="AE95" s="42">
        <f>AC95*AD95/100</f>
        <v>26</v>
      </c>
    </row>
    <row r="96" spans="3:31" ht="15.75" x14ac:dyDescent="0.25">
      <c r="C96" s="115"/>
      <c r="D96" s="36" t="s">
        <v>61</v>
      </c>
      <c r="E96" s="36">
        <v>10</v>
      </c>
      <c r="F96" s="36">
        <v>180</v>
      </c>
      <c r="G96" s="42">
        <f t="shared" ref="G96" si="77">E96*F96/1000</f>
        <v>1.8</v>
      </c>
      <c r="I96" s="115"/>
      <c r="J96" s="36" t="s">
        <v>63</v>
      </c>
      <c r="K96" s="36">
        <v>50</v>
      </c>
      <c r="L96" s="36">
        <v>75</v>
      </c>
      <c r="M96" s="42">
        <f>K96*L96/400</f>
        <v>9.375</v>
      </c>
      <c r="O96" s="115"/>
      <c r="P96" s="65" t="s">
        <v>63</v>
      </c>
      <c r="Q96" s="65">
        <v>50</v>
      </c>
      <c r="R96" s="65">
        <v>75</v>
      </c>
      <c r="S96" s="42">
        <f>Q96*R96/400</f>
        <v>9.375</v>
      </c>
      <c r="U96" s="115"/>
      <c r="V96" s="36" t="s">
        <v>63</v>
      </c>
      <c r="W96" s="36">
        <v>50</v>
      </c>
      <c r="X96" s="36">
        <v>75</v>
      </c>
      <c r="Y96" s="42">
        <f>W96*X96/400</f>
        <v>9.375</v>
      </c>
      <c r="AA96" s="115"/>
      <c r="AB96" s="36" t="s">
        <v>61</v>
      </c>
      <c r="AC96" s="36">
        <v>10</v>
      </c>
      <c r="AD96" s="36">
        <v>180</v>
      </c>
      <c r="AE96" s="42">
        <f t="shared" ref="AE96" si="78">AC96*AD96/1000</f>
        <v>1.8</v>
      </c>
    </row>
    <row r="97" spans="3:36" ht="15.75" x14ac:dyDescent="0.25">
      <c r="C97" s="115"/>
      <c r="D97" s="65" t="s">
        <v>63</v>
      </c>
      <c r="E97" s="65">
        <v>50</v>
      </c>
      <c r="F97" s="65">
        <v>75</v>
      </c>
      <c r="G97" s="42">
        <f>E97*F97/400</f>
        <v>9.375</v>
      </c>
      <c r="I97" s="115"/>
      <c r="J97" s="36" t="s">
        <v>60</v>
      </c>
      <c r="K97" s="36">
        <v>5</v>
      </c>
      <c r="L97" s="36">
        <v>1400</v>
      </c>
      <c r="M97" s="42">
        <f t="shared" ref="M97:M98" si="79">K97*L97/1000</f>
        <v>7</v>
      </c>
      <c r="O97" s="115"/>
      <c r="P97" s="65" t="s">
        <v>60</v>
      </c>
      <c r="Q97" s="65">
        <v>5</v>
      </c>
      <c r="R97" s="65">
        <v>1400</v>
      </c>
      <c r="S97" s="42">
        <f t="shared" ref="S97" si="80">Q97*R97/1000</f>
        <v>7</v>
      </c>
      <c r="U97" s="115"/>
      <c r="V97" s="36" t="s">
        <v>60</v>
      </c>
      <c r="W97" s="36">
        <v>5</v>
      </c>
      <c r="X97" s="36">
        <v>1400</v>
      </c>
      <c r="Y97" s="42">
        <f t="shared" ref="Y97:Y99" si="81">W97*X97/1000</f>
        <v>7</v>
      </c>
      <c r="AA97" s="115"/>
      <c r="AB97" s="65" t="s">
        <v>63</v>
      </c>
      <c r="AC97" s="65">
        <v>50</v>
      </c>
      <c r="AD97" s="65">
        <v>75</v>
      </c>
      <c r="AE97" s="42">
        <f>AC97*AD97/400</f>
        <v>9.375</v>
      </c>
    </row>
    <row r="98" spans="3:36" ht="15.75" x14ac:dyDescent="0.25">
      <c r="C98" s="115"/>
      <c r="D98" s="65" t="s">
        <v>60</v>
      </c>
      <c r="E98" s="65">
        <v>5</v>
      </c>
      <c r="F98" s="65">
        <v>1400</v>
      </c>
      <c r="G98" s="42">
        <f t="shared" ref="G98" si="82">E98*F98/1000</f>
        <v>7</v>
      </c>
      <c r="I98" s="115"/>
      <c r="J98" s="36" t="s">
        <v>64</v>
      </c>
      <c r="K98" s="36">
        <v>5</v>
      </c>
      <c r="L98" s="36">
        <v>3085</v>
      </c>
      <c r="M98" s="42">
        <f t="shared" si="79"/>
        <v>15.425000000000001</v>
      </c>
      <c r="O98" s="115"/>
      <c r="P98" s="65" t="s">
        <v>82</v>
      </c>
      <c r="Q98" s="65">
        <v>25</v>
      </c>
      <c r="R98" s="65">
        <v>30</v>
      </c>
      <c r="S98" s="42">
        <f>Q98*R98/50</f>
        <v>15</v>
      </c>
      <c r="U98" s="115"/>
      <c r="V98" s="36" t="s">
        <v>64</v>
      </c>
      <c r="W98" s="36">
        <v>5</v>
      </c>
      <c r="X98" s="36">
        <v>3085</v>
      </c>
      <c r="Y98" s="42">
        <f t="shared" si="81"/>
        <v>15.425000000000001</v>
      </c>
      <c r="AA98" s="115"/>
      <c r="AB98" s="65" t="s">
        <v>60</v>
      </c>
      <c r="AC98" s="65">
        <v>5</v>
      </c>
      <c r="AD98" s="65">
        <v>1400</v>
      </c>
      <c r="AE98" s="42">
        <f t="shared" ref="AE98" si="83">AC98*AD98/1000</f>
        <v>7</v>
      </c>
    </row>
    <row r="99" spans="3:36" ht="15.75" x14ac:dyDescent="0.25">
      <c r="C99" s="116"/>
      <c r="D99" s="65" t="s">
        <v>82</v>
      </c>
      <c r="E99" s="65">
        <v>25</v>
      </c>
      <c r="F99" s="65">
        <v>30</v>
      </c>
      <c r="G99" s="42">
        <f>E99*F99/50</f>
        <v>15</v>
      </c>
      <c r="I99" s="116"/>
      <c r="J99" s="36"/>
      <c r="K99" s="36"/>
      <c r="L99" s="36"/>
      <c r="M99" s="42"/>
      <c r="O99" s="116"/>
      <c r="P99" s="36"/>
      <c r="Q99" s="36"/>
      <c r="R99" s="36"/>
      <c r="S99" s="42"/>
      <c r="U99" s="116"/>
      <c r="V99" s="36"/>
      <c r="W99" s="36"/>
      <c r="X99" s="36"/>
      <c r="Y99" s="42">
        <f t="shared" si="81"/>
        <v>0</v>
      </c>
      <c r="AA99" s="116"/>
      <c r="AB99" s="65" t="s">
        <v>82</v>
      </c>
      <c r="AC99" s="65">
        <v>25</v>
      </c>
      <c r="AD99" s="65">
        <v>30</v>
      </c>
      <c r="AE99" s="42">
        <f>AC99*AD99/50</f>
        <v>15</v>
      </c>
    </row>
    <row r="100" spans="3:36" ht="15.75" x14ac:dyDescent="0.25">
      <c r="C100" s="40" t="s">
        <v>91</v>
      </c>
      <c r="D100" s="37" t="s">
        <v>261</v>
      </c>
      <c r="E100" s="37">
        <v>60</v>
      </c>
      <c r="F100" s="65">
        <v>0</v>
      </c>
      <c r="G100" s="42">
        <f>E100*F100/1000</f>
        <v>0</v>
      </c>
      <c r="I100" s="40" t="s">
        <v>91</v>
      </c>
      <c r="J100" s="37" t="s">
        <v>261</v>
      </c>
      <c r="K100" s="37">
        <v>60</v>
      </c>
      <c r="L100" s="65">
        <v>0</v>
      </c>
      <c r="M100" s="42">
        <f>K100*L100/1000</f>
        <v>0</v>
      </c>
      <c r="O100" s="40" t="s">
        <v>91</v>
      </c>
      <c r="P100" s="37" t="s">
        <v>261</v>
      </c>
      <c r="Q100" s="37">
        <v>60</v>
      </c>
      <c r="R100" s="65">
        <v>0</v>
      </c>
      <c r="S100" s="42">
        <f>Q100*R100/1000</f>
        <v>0</v>
      </c>
      <c r="U100" s="40" t="s">
        <v>91</v>
      </c>
      <c r="V100" s="37" t="s">
        <v>261</v>
      </c>
      <c r="W100" s="37">
        <v>60</v>
      </c>
      <c r="X100" s="65">
        <v>0</v>
      </c>
      <c r="Y100" s="42">
        <f>W100*X100/1000</f>
        <v>0</v>
      </c>
      <c r="AA100" s="40" t="s">
        <v>91</v>
      </c>
      <c r="AB100" s="37" t="s">
        <v>261</v>
      </c>
      <c r="AC100" s="37">
        <v>60</v>
      </c>
      <c r="AD100" s="65">
        <v>0</v>
      </c>
      <c r="AE100" s="42">
        <f>AC100*AD100/1000</f>
        <v>0</v>
      </c>
    </row>
    <row r="101" spans="3:36" ht="31.5" x14ac:dyDescent="0.25">
      <c r="C101" s="114" t="s">
        <v>92</v>
      </c>
      <c r="D101" s="37" t="s">
        <v>251</v>
      </c>
      <c r="E101" s="37">
        <v>60</v>
      </c>
      <c r="F101" s="65"/>
      <c r="G101" s="65"/>
      <c r="I101" s="114" t="s">
        <v>92</v>
      </c>
      <c r="J101" s="37" t="s">
        <v>273</v>
      </c>
      <c r="K101" s="37">
        <v>60</v>
      </c>
      <c r="L101" s="36"/>
      <c r="M101" s="36"/>
      <c r="O101" s="114" t="s">
        <v>92</v>
      </c>
      <c r="P101" s="37" t="s">
        <v>126</v>
      </c>
      <c r="Q101" s="37">
        <v>70</v>
      </c>
      <c r="R101" s="36"/>
      <c r="S101" s="36"/>
      <c r="U101" s="114" t="s">
        <v>92</v>
      </c>
      <c r="V101" s="37" t="s">
        <v>114</v>
      </c>
      <c r="W101" s="37">
        <v>60</v>
      </c>
      <c r="X101" s="36"/>
      <c r="Y101" s="36"/>
      <c r="AA101" s="114" t="s">
        <v>92</v>
      </c>
      <c r="AB101" s="37" t="s">
        <v>210</v>
      </c>
      <c r="AC101" s="37">
        <v>60</v>
      </c>
      <c r="AD101" s="36"/>
      <c r="AE101" s="36"/>
      <c r="AG101" s="55"/>
      <c r="AH101" s="55"/>
      <c r="AI101" s="56"/>
      <c r="AJ101" s="56"/>
    </row>
    <row r="102" spans="3:36" ht="15.75" x14ac:dyDescent="0.25">
      <c r="C102" s="115"/>
      <c r="D102" s="65" t="s">
        <v>73</v>
      </c>
      <c r="E102" s="65">
        <v>75</v>
      </c>
      <c r="F102" s="65">
        <v>135</v>
      </c>
      <c r="G102" s="42">
        <f t="shared" ref="G102:G104" si="84">E102*F102/1000</f>
        <v>10.125</v>
      </c>
      <c r="I102" s="115"/>
      <c r="J102" s="36"/>
      <c r="K102" s="36"/>
      <c r="L102" s="36"/>
      <c r="M102" s="42">
        <f t="shared" ref="M102:M104" si="85">K102*L102/1000</f>
        <v>0</v>
      </c>
      <c r="O102" s="115"/>
      <c r="P102" s="36" t="s">
        <v>73</v>
      </c>
      <c r="Q102" s="36">
        <v>35</v>
      </c>
      <c r="R102" s="36">
        <v>135</v>
      </c>
      <c r="S102" s="42">
        <f t="shared" ref="S102:S104" si="86">Q102*R102/1000</f>
        <v>4.7249999999999996</v>
      </c>
      <c r="U102" s="115"/>
      <c r="V102" s="36" t="s">
        <v>102</v>
      </c>
      <c r="W102" s="36">
        <v>70</v>
      </c>
      <c r="X102" s="36">
        <v>160</v>
      </c>
      <c r="Y102" s="42">
        <f t="shared" ref="Y102:Y142" si="87">W102*X102/1000</f>
        <v>11.2</v>
      </c>
      <c r="AA102" s="115"/>
      <c r="AB102" s="36" t="s">
        <v>113</v>
      </c>
      <c r="AC102" s="36">
        <v>35</v>
      </c>
      <c r="AD102" s="36">
        <v>440</v>
      </c>
      <c r="AE102" s="42">
        <f t="shared" ref="AE102:AE104" si="88">AC102*AD102/1000</f>
        <v>15.4</v>
      </c>
      <c r="AG102" s="56"/>
      <c r="AH102" s="56"/>
      <c r="AI102" s="56"/>
      <c r="AJ102" s="57"/>
    </row>
    <row r="103" spans="3:36" ht="15.75" x14ac:dyDescent="0.25">
      <c r="C103" s="115"/>
      <c r="D103" s="65" t="s">
        <v>68</v>
      </c>
      <c r="E103" s="65">
        <v>5</v>
      </c>
      <c r="F103" s="65">
        <v>125</v>
      </c>
      <c r="G103" s="42">
        <f t="shared" si="84"/>
        <v>0.625</v>
      </c>
      <c r="I103" s="115"/>
      <c r="J103" s="36"/>
      <c r="K103" s="36"/>
      <c r="L103" s="36"/>
      <c r="M103" s="42">
        <f t="shared" si="85"/>
        <v>0</v>
      </c>
      <c r="O103" s="115"/>
      <c r="P103" s="36" t="s">
        <v>67</v>
      </c>
      <c r="Q103" s="36">
        <v>3</v>
      </c>
      <c r="R103" s="36">
        <v>380</v>
      </c>
      <c r="S103" s="42">
        <f t="shared" si="86"/>
        <v>1.1399999999999999</v>
      </c>
      <c r="U103" s="115"/>
      <c r="V103" s="36" t="s">
        <v>67</v>
      </c>
      <c r="W103" s="36">
        <v>4</v>
      </c>
      <c r="X103" s="36">
        <v>380</v>
      </c>
      <c r="Y103" s="42">
        <f t="shared" si="87"/>
        <v>1.52</v>
      </c>
      <c r="AA103" s="115"/>
      <c r="AB103" s="36" t="s">
        <v>73</v>
      </c>
      <c r="AC103" s="36">
        <v>35</v>
      </c>
      <c r="AD103" s="36">
        <v>135</v>
      </c>
      <c r="AE103" s="42">
        <f t="shared" si="88"/>
        <v>4.7249999999999996</v>
      </c>
      <c r="AG103" s="56"/>
      <c r="AH103" s="56"/>
      <c r="AI103" s="56"/>
      <c r="AJ103" s="57"/>
    </row>
    <row r="104" spans="3:36" ht="15.75" x14ac:dyDescent="0.25">
      <c r="C104" s="115"/>
      <c r="D104" s="65" t="s">
        <v>67</v>
      </c>
      <c r="E104" s="65">
        <v>3</v>
      </c>
      <c r="F104" s="65">
        <v>380</v>
      </c>
      <c r="G104" s="42">
        <f t="shared" si="84"/>
        <v>1.1399999999999999</v>
      </c>
      <c r="I104" s="115"/>
      <c r="J104" s="36"/>
      <c r="K104" s="36"/>
      <c r="L104" s="36"/>
      <c r="M104" s="42">
        <f t="shared" si="85"/>
        <v>0</v>
      </c>
      <c r="O104" s="115"/>
      <c r="P104" s="36" t="s">
        <v>113</v>
      </c>
      <c r="Q104" s="36">
        <v>35</v>
      </c>
      <c r="R104" s="36">
        <v>440</v>
      </c>
      <c r="S104" s="42">
        <f t="shared" si="86"/>
        <v>15.4</v>
      </c>
      <c r="U104" s="115"/>
      <c r="V104" s="36" t="s">
        <v>68</v>
      </c>
      <c r="W104" s="36">
        <v>5</v>
      </c>
      <c r="X104" s="36">
        <v>125</v>
      </c>
      <c r="Y104" s="42">
        <f t="shared" si="87"/>
        <v>0.625</v>
      </c>
      <c r="AA104" s="115"/>
      <c r="AB104" s="36" t="s">
        <v>67</v>
      </c>
      <c r="AC104" s="36">
        <v>3</v>
      </c>
      <c r="AD104" s="38">
        <v>380</v>
      </c>
      <c r="AE104" s="42">
        <f t="shared" si="88"/>
        <v>1.1399999999999999</v>
      </c>
      <c r="AG104" s="56"/>
      <c r="AH104" s="56"/>
      <c r="AI104" s="58"/>
      <c r="AJ104" s="57"/>
    </row>
    <row r="105" spans="3:36" ht="31.5" x14ac:dyDescent="0.25">
      <c r="C105" s="115"/>
      <c r="D105" s="37" t="s">
        <v>153</v>
      </c>
      <c r="E105" s="36">
        <v>200</v>
      </c>
      <c r="F105" s="36"/>
      <c r="G105" s="42"/>
      <c r="I105" s="115"/>
      <c r="J105" s="37" t="s">
        <v>162</v>
      </c>
      <c r="K105" s="65">
        <v>200</v>
      </c>
      <c r="L105" s="65"/>
      <c r="M105" s="42"/>
      <c r="O105" s="115"/>
      <c r="P105" s="37" t="s">
        <v>274</v>
      </c>
      <c r="Q105" s="37">
        <v>200</v>
      </c>
      <c r="R105" s="65"/>
      <c r="S105" s="65"/>
      <c r="U105" s="115"/>
      <c r="V105" s="37" t="s">
        <v>269</v>
      </c>
      <c r="W105" s="37">
        <v>200</v>
      </c>
      <c r="X105" s="65"/>
      <c r="Y105" s="65"/>
      <c r="AA105" s="115"/>
      <c r="AB105" s="37" t="s">
        <v>71</v>
      </c>
      <c r="AC105" s="37">
        <v>200</v>
      </c>
      <c r="AD105" s="65"/>
      <c r="AE105" s="65"/>
      <c r="AG105" s="37"/>
      <c r="AH105" s="37"/>
      <c r="AI105" s="65"/>
      <c r="AJ105" s="65"/>
    </row>
    <row r="106" spans="3:36" ht="15.75" x14ac:dyDescent="0.25">
      <c r="C106" s="115"/>
      <c r="D106" s="36" t="s">
        <v>101</v>
      </c>
      <c r="E106" s="36">
        <v>25</v>
      </c>
      <c r="F106" s="36">
        <v>1450</v>
      </c>
      <c r="G106" s="42">
        <f t="shared" ref="G106:G110" si="89">E106*F106/1000</f>
        <v>36.25</v>
      </c>
      <c r="I106" s="115"/>
      <c r="J106" s="65" t="s">
        <v>101</v>
      </c>
      <c r="K106" s="65">
        <v>25</v>
      </c>
      <c r="L106" s="65">
        <v>1450</v>
      </c>
      <c r="M106" s="42">
        <f t="shared" ref="M106:M111" si="90">K106*L106/1000</f>
        <v>36.25</v>
      </c>
      <c r="O106" s="115"/>
      <c r="P106" s="65" t="s">
        <v>101</v>
      </c>
      <c r="Q106" s="65">
        <v>25</v>
      </c>
      <c r="R106" s="65">
        <v>1450</v>
      </c>
      <c r="S106" s="42">
        <f t="shared" ref="S106:S111" si="91">Q106*R106/1000</f>
        <v>36.25</v>
      </c>
      <c r="U106" s="115"/>
      <c r="V106" s="65" t="s">
        <v>84</v>
      </c>
      <c r="W106" s="65">
        <v>10</v>
      </c>
      <c r="X106" s="65">
        <v>680</v>
      </c>
      <c r="Y106" s="42">
        <f>W106*X106/500</f>
        <v>13.6</v>
      </c>
      <c r="AA106" s="115"/>
      <c r="AB106" s="65" t="s">
        <v>69</v>
      </c>
      <c r="AC106" s="65">
        <v>25</v>
      </c>
      <c r="AD106" s="65">
        <v>940</v>
      </c>
      <c r="AE106" s="42">
        <f t="shared" ref="AE106:AE112" si="92">AC106*AD106/1000</f>
        <v>23.5</v>
      </c>
      <c r="AG106" s="65"/>
      <c r="AH106" s="65"/>
      <c r="AI106" s="65"/>
      <c r="AJ106" s="42"/>
    </row>
    <row r="107" spans="3:36" ht="15.75" x14ac:dyDescent="0.25">
      <c r="C107" s="115"/>
      <c r="D107" s="36" t="s">
        <v>134</v>
      </c>
      <c r="E107" s="36">
        <v>50</v>
      </c>
      <c r="F107" s="36">
        <v>135</v>
      </c>
      <c r="G107" s="42">
        <f t="shared" si="89"/>
        <v>6.75</v>
      </c>
      <c r="I107" s="115"/>
      <c r="J107" s="65" t="s">
        <v>102</v>
      </c>
      <c r="K107" s="65">
        <v>50</v>
      </c>
      <c r="L107" s="65">
        <v>160</v>
      </c>
      <c r="M107" s="42">
        <f t="shared" si="90"/>
        <v>8</v>
      </c>
      <c r="O107" s="115"/>
      <c r="P107" s="65" t="s">
        <v>72</v>
      </c>
      <c r="Q107" s="65">
        <v>80</v>
      </c>
      <c r="R107" s="65">
        <v>135</v>
      </c>
      <c r="S107" s="42">
        <f t="shared" si="91"/>
        <v>10.8</v>
      </c>
      <c r="U107" s="115"/>
      <c r="V107" s="65" t="s">
        <v>101</v>
      </c>
      <c r="W107" s="65">
        <v>25</v>
      </c>
      <c r="X107" s="65">
        <v>1450</v>
      </c>
      <c r="Y107" s="42">
        <f t="shared" ref="Y107:Y111" si="93">W107*X107/1000</f>
        <v>36.25</v>
      </c>
      <c r="AA107" s="115"/>
      <c r="AB107" s="65" t="s">
        <v>70</v>
      </c>
      <c r="AC107" s="65">
        <v>15</v>
      </c>
      <c r="AD107" s="65">
        <v>170</v>
      </c>
      <c r="AE107" s="42">
        <f t="shared" si="92"/>
        <v>2.5499999999999998</v>
      </c>
      <c r="AG107" s="65"/>
      <c r="AH107" s="65"/>
      <c r="AI107" s="65"/>
      <c r="AJ107" s="42"/>
    </row>
    <row r="108" spans="3:36" ht="15.75" x14ac:dyDescent="0.25">
      <c r="C108" s="115"/>
      <c r="D108" s="36" t="s">
        <v>72</v>
      </c>
      <c r="E108" s="36">
        <v>80</v>
      </c>
      <c r="F108" s="38">
        <v>135</v>
      </c>
      <c r="G108" s="42">
        <f t="shared" si="89"/>
        <v>10.8</v>
      </c>
      <c r="I108" s="115"/>
      <c r="J108" s="65" t="s">
        <v>72</v>
      </c>
      <c r="K108" s="65">
        <v>80</v>
      </c>
      <c r="L108" s="38">
        <v>135</v>
      </c>
      <c r="M108" s="42">
        <f t="shared" si="90"/>
        <v>10.8</v>
      </c>
      <c r="O108" s="115"/>
      <c r="P108" s="65" t="s">
        <v>68</v>
      </c>
      <c r="Q108" s="65">
        <v>10</v>
      </c>
      <c r="R108" s="38">
        <v>125</v>
      </c>
      <c r="S108" s="42">
        <f t="shared" si="91"/>
        <v>1.25</v>
      </c>
      <c r="U108" s="115"/>
      <c r="V108" s="65" t="s">
        <v>68</v>
      </c>
      <c r="W108" s="65">
        <v>10</v>
      </c>
      <c r="X108" s="38">
        <v>125</v>
      </c>
      <c r="Y108" s="42">
        <f t="shared" si="93"/>
        <v>1.25</v>
      </c>
      <c r="AA108" s="115"/>
      <c r="AB108" s="65" t="s">
        <v>72</v>
      </c>
      <c r="AC108" s="65">
        <v>80</v>
      </c>
      <c r="AD108" s="38">
        <v>135</v>
      </c>
      <c r="AE108" s="42">
        <f t="shared" si="92"/>
        <v>10.8</v>
      </c>
      <c r="AG108" s="65"/>
      <c r="AH108" s="65"/>
      <c r="AI108" s="38"/>
      <c r="AJ108" s="42"/>
    </row>
    <row r="109" spans="3:36" ht="15.75" x14ac:dyDescent="0.25">
      <c r="C109" s="115"/>
      <c r="D109" s="36" t="s">
        <v>68</v>
      </c>
      <c r="E109" s="36">
        <v>10</v>
      </c>
      <c r="F109" s="38">
        <v>125</v>
      </c>
      <c r="G109" s="42">
        <f t="shared" si="89"/>
        <v>1.25</v>
      </c>
      <c r="I109" s="115"/>
      <c r="J109" s="65" t="s">
        <v>68</v>
      </c>
      <c r="K109" s="65">
        <v>10</v>
      </c>
      <c r="L109" s="38">
        <v>125</v>
      </c>
      <c r="M109" s="42">
        <f t="shared" si="90"/>
        <v>1.25</v>
      </c>
      <c r="O109" s="115"/>
      <c r="P109" s="65" t="s">
        <v>73</v>
      </c>
      <c r="Q109" s="65">
        <v>10</v>
      </c>
      <c r="R109" s="38">
        <v>135</v>
      </c>
      <c r="S109" s="42">
        <f t="shared" si="91"/>
        <v>1.35</v>
      </c>
      <c r="U109" s="115"/>
      <c r="V109" s="65" t="s">
        <v>73</v>
      </c>
      <c r="W109" s="65">
        <v>10</v>
      </c>
      <c r="X109" s="38">
        <v>135</v>
      </c>
      <c r="Y109" s="42">
        <f t="shared" si="93"/>
        <v>1.35</v>
      </c>
      <c r="AA109" s="115"/>
      <c r="AB109" s="65" t="s">
        <v>60</v>
      </c>
      <c r="AC109" s="65">
        <v>4</v>
      </c>
      <c r="AD109" s="38">
        <v>1400</v>
      </c>
      <c r="AE109" s="42">
        <f t="shared" si="92"/>
        <v>5.6</v>
      </c>
      <c r="AG109" s="65"/>
      <c r="AH109" s="65"/>
      <c r="AI109" s="38"/>
      <c r="AJ109" s="42"/>
    </row>
    <row r="110" spans="3:36" ht="15.75" x14ac:dyDescent="0.25">
      <c r="C110" s="115"/>
      <c r="D110" s="36" t="s">
        <v>73</v>
      </c>
      <c r="E110" s="36">
        <v>10</v>
      </c>
      <c r="F110" s="36">
        <v>135</v>
      </c>
      <c r="G110" s="42">
        <f t="shared" si="89"/>
        <v>1.35</v>
      </c>
      <c r="I110" s="115"/>
      <c r="J110" s="65" t="s">
        <v>73</v>
      </c>
      <c r="K110" s="65">
        <v>10</v>
      </c>
      <c r="L110" s="65">
        <v>135</v>
      </c>
      <c r="M110" s="42">
        <f t="shared" si="90"/>
        <v>1.35</v>
      </c>
      <c r="O110" s="115"/>
      <c r="P110" s="65" t="s">
        <v>104</v>
      </c>
      <c r="Q110" s="65">
        <v>15</v>
      </c>
      <c r="R110" s="65">
        <v>295</v>
      </c>
      <c r="S110" s="42">
        <f t="shared" si="91"/>
        <v>4.4249999999999998</v>
      </c>
      <c r="U110" s="115"/>
      <c r="V110" s="65" t="s">
        <v>67</v>
      </c>
      <c r="W110" s="65">
        <v>2</v>
      </c>
      <c r="X110" s="65">
        <v>380</v>
      </c>
      <c r="Y110" s="42">
        <f t="shared" si="93"/>
        <v>0.76</v>
      </c>
      <c r="AA110" s="115"/>
      <c r="AB110" s="65" t="s">
        <v>67</v>
      </c>
      <c r="AC110" s="65">
        <v>2</v>
      </c>
      <c r="AD110" s="65">
        <v>380</v>
      </c>
      <c r="AE110" s="42">
        <f t="shared" si="92"/>
        <v>0.76</v>
      </c>
      <c r="AG110" s="65"/>
      <c r="AH110" s="65"/>
      <c r="AI110" s="65"/>
      <c r="AJ110" s="42"/>
    </row>
    <row r="111" spans="3:36" ht="15.75" x14ac:dyDescent="0.25">
      <c r="C111" s="115"/>
      <c r="D111" s="36" t="s">
        <v>82</v>
      </c>
      <c r="E111" s="36">
        <v>6</v>
      </c>
      <c r="F111" s="36">
        <v>30</v>
      </c>
      <c r="G111" s="42">
        <f>E111*F111/50</f>
        <v>3.6</v>
      </c>
      <c r="I111" s="115"/>
      <c r="J111" s="65" t="s">
        <v>103</v>
      </c>
      <c r="K111" s="65">
        <v>2</v>
      </c>
      <c r="L111" s="65">
        <v>420</v>
      </c>
      <c r="M111" s="42">
        <f t="shared" si="90"/>
        <v>0.84</v>
      </c>
      <c r="O111" s="115"/>
      <c r="P111" s="65" t="s">
        <v>60</v>
      </c>
      <c r="Q111" s="65">
        <v>4</v>
      </c>
      <c r="R111" s="65">
        <v>1400</v>
      </c>
      <c r="S111" s="42">
        <f t="shared" si="91"/>
        <v>5.6</v>
      </c>
      <c r="U111" s="115"/>
      <c r="V111" s="65" t="s">
        <v>60</v>
      </c>
      <c r="W111" s="65">
        <v>4</v>
      </c>
      <c r="X111" s="65">
        <v>1400</v>
      </c>
      <c r="Y111" s="42">
        <f t="shared" si="93"/>
        <v>5.6</v>
      </c>
      <c r="AA111" s="115"/>
      <c r="AB111" s="65" t="s">
        <v>68</v>
      </c>
      <c r="AC111" s="65">
        <v>10</v>
      </c>
      <c r="AD111" s="65">
        <v>125</v>
      </c>
      <c r="AE111" s="42">
        <f t="shared" si="92"/>
        <v>1.25</v>
      </c>
      <c r="AG111" s="65"/>
      <c r="AH111" s="65"/>
      <c r="AI111" s="65"/>
      <c r="AJ111" s="42"/>
    </row>
    <row r="112" spans="3:36" ht="15.75" x14ac:dyDescent="0.25">
      <c r="C112" s="115"/>
      <c r="D112" s="36" t="s">
        <v>84</v>
      </c>
      <c r="E112" s="36">
        <v>10</v>
      </c>
      <c r="F112" s="36">
        <v>680</v>
      </c>
      <c r="G112" s="42">
        <f>E112*F112/500</f>
        <v>13.6</v>
      </c>
      <c r="I112" s="115"/>
      <c r="J112" s="65" t="s">
        <v>84</v>
      </c>
      <c r="K112" s="65">
        <v>10</v>
      </c>
      <c r="L112" s="65">
        <v>680</v>
      </c>
      <c r="M112" s="42">
        <f>K112*L112/500</f>
        <v>13.6</v>
      </c>
      <c r="O112" s="115"/>
      <c r="P112" s="65" t="s">
        <v>67</v>
      </c>
      <c r="Q112" s="65">
        <v>3</v>
      </c>
      <c r="R112" s="65">
        <v>380</v>
      </c>
      <c r="S112" s="42">
        <f>Q112*R112/50</f>
        <v>22.8</v>
      </c>
      <c r="U112" s="115"/>
      <c r="V112" s="65" t="s">
        <v>72</v>
      </c>
      <c r="W112" s="65">
        <v>80</v>
      </c>
      <c r="X112" s="65">
        <v>135</v>
      </c>
      <c r="Y112" s="42">
        <f>W112*X112/1000</f>
        <v>10.8</v>
      </c>
      <c r="AA112" s="115"/>
      <c r="AB112" s="65" t="s">
        <v>73</v>
      </c>
      <c r="AC112" s="65">
        <v>10</v>
      </c>
      <c r="AD112" s="65">
        <v>135</v>
      </c>
      <c r="AE112" s="42">
        <f t="shared" si="92"/>
        <v>1.35</v>
      </c>
      <c r="AG112" s="65"/>
      <c r="AH112" s="65"/>
      <c r="AI112" s="65"/>
      <c r="AJ112" s="42"/>
    </row>
    <row r="113" spans="3:36" ht="15.75" x14ac:dyDescent="0.25">
      <c r="C113" s="115"/>
      <c r="D113" s="36" t="s">
        <v>60</v>
      </c>
      <c r="E113" s="36">
        <v>4</v>
      </c>
      <c r="F113" s="36">
        <v>1400</v>
      </c>
      <c r="G113" s="42">
        <f t="shared" ref="G113" si="94">E113*F113/1000</f>
        <v>5.6</v>
      </c>
      <c r="I113" s="115"/>
      <c r="J113" s="65" t="s">
        <v>60</v>
      </c>
      <c r="K113" s="65">
        <v>4</v>
      </c>
      <c r="L113" s="65">
        <v>1400</v>
      </c>
      <c r="M113" s="42">
        <f t="shared" ref="M113:M114" si="95">K113*L113/1000</f>
        <v>5.6</v>
      </c>
      <c r="O113" s="115"/>
      <c r="P113" s="65" t="s">
        <v>63</v>
      </c>
      <c r="Q113" s="65">
        <v>60</v>
      </c>
      <c r="R113" s="65">
        <v>75</v>
      </c>
      <c r="S113" s="42">
        <f>Q113*R113/400</f>
        <v>11.25</v>
      </c>
      <c r="U113" s="115"/>
      <c r="V113" s="65" t="s">
        <v>136</v>
      </c>
      <c r="W113" s="65">
        <v>10</v>
      </c>
      <c r="X113" s="65">
        <v>100</v>
      </c>
      <c r="Y113" s="42">
        <f>W113*X113/1000</f>
        <v>1</v>
      </c>
      <c r="AA113" s="115"/>
      <c r="AB113" s="65" t="s">
        <v>63</v>
      </c>
      <c r="AC113" s="65">
        <v>60</v>
      </c>
      <c r="AD113" s="65">
        <v>75</v>
      </c>
      <c r="AE113" s="42">
        <f>AC113*AD113/400</f>
        <v>11.25</v>
      </c>
      <c r="AG113" s="65"/>
      <c r="AH113" s="65"/>
      <c r="AI113" s="65"/>
      <c r="AJ113" s="42"/>
    </row>
    <row r="114" spans="3:36" ht="15.75" x14ac:dyDescent="0.25">
      <c r="C114" s="115"/>
      <c r="D114" s="36" t="s">
        <v>63</v>
      </c>
      <c r="E114" s="36">
        <v>60</v>
      </c>
      <c r="F114" s="36">
        <v>75</v>
      </c>
      <c r="G114" s="42">
        <f>E114*F114/400</f>
        <v>11.25</v>
      </c>
      <c r="I114" s="115"/>
      <c r="J114" s="65" t="s">
        <v>67</v>
      </c>
      <c r="K114" s="65">
        <v>2</v>
      </c>
      <c r="L114" s="65">
        <v>380</v>
      </c>
      <c r="M114" s="42">
        <f t="shared" si="95"/>
        <v>0.76</v>
      </c>
      <c r="O114" s="115"/>
      <c r="P114" s="37" t="s">
        <v>163</v>
      </c>
      <c r="Q114" s="65">
        <v>230</v>
      </c>
      <c r="R114" s="65"/>
      <c r="S114" s="42">
        <f t="shared" ref="S114:S122" si="96">Q114*R114/1000</f>
        <v>0</v>
      </c>
      <c r="U114" s="115"/>
      <c r="V114" s="65" t="s">
        <v>137</v>
      </c>
      <c r="W114" s="65">
        <v>20</v>
      </c>
      <c r="X114" s="65">
        <v>380</v>
      </c>
      <c r="Y114" s="42">
        <f>W114*X114/1000</f>
        <v>7.6</v>
      </c>
      <c r="AA114" s="115"/>
      <c r="AB114" s="37" t="s">
        <v>258</v>
      </c>
      <c r="AC114" s="65">
        <v>230</v>
      </c>
      <c r="AD114" s="65"/>
      <c r="AE114" s="42"/>
      <c r="AG114" s="65"/>
      <c r="AH114" s="65"/>
      <c r="AI114" s="65"/>
      <c r="AJ114" s="42"/>
    </row>
    <row r="115" spans="3:36" ht="31.5" x14ac:dyDescent="0.25">
      <c r="C115" s="115"/>
      <c r="D115" s="37" t="s">
        <v>271</v>
      </c>
      <c r="E115" s="36">
        <v>230</v>
      </c>
      <c r="F115" s="36"/>
      <c r="G115" s="42"/>
      <c r="I115" s="115"/>
      <c r="J115" s="65" t="s">
        <v>63</v>
      </c>
      <c r="K115" s="65">
        <v>60</v>
      </c>
      <c r="L115" s="65">
        <v>75</v>
      </c>
      <c r="M115" s="42">
        <f>K115*L115/400</f>
        <v>11.25</v>
      </c>
      <c r="O115" s="115"/>
      <c r="P115" s="65" t="s">
        <v>69</v>
      </c>
      <c r="Q115" s="65">
        <v>95</v>
      </c>
      <c r="R115" s="65">
        <v>940</v>
      </c>
      <c r="S115" s="42">
        <f t="shared" si="96"/>
        <v>89.3</v>
      </c>
      <c r="U115" s="115"/>
      <c r="V115" s="65" t="s">
        <v>63</v>
      </c>
      <c r="W115" s="65">
        <v>60</v>
      </c>
      <c r="X115" s="65">
        <v>75</v>
      </c>
      <c r="Y115" s="42">
        <f>W115*X115/400</f>
        <v>11.25</v>
      </c>
      <c r="AA115" s="115"/>
      <c r="AB115" s="65" t="s">
        <v>69</v>
      </c>
      <c r="AC115" s="65">
        <v>95</v>
      </c>
      <c r="AD115" s="65">
        <v>940</v>
      </c>
      <c r="AE115" s="42">
        <f t="shared" ref="AE115:AE122" si="97">AC115*AD115/1000</f>
        <v>89.3</v>
      </c>
      <c r="AG115" s="37"/>
      <c r="AH115" s="65"/>
      <c r="AI115" s="65"/>
      <c r="AJ115" s="42"/>
    </row>
    <row r="116" spans="3:36" ht="31.5" x14ac:dyDescent="0.25">
      <c r="C116" s="115"/>
      <c r="D116" s="36" t="s">
        <v>101</v>
      </c>
      <c r="E116" s="36">
        <v>95</v>
      </c>
      <c r="F116" s="36">
        <v>1450</v>
      </c>
      <c r="G116" s="42">
        <f>E116*F116/400</f>
        <v>344.375</v>
      </c>
      <c r="I116" s="115"/>
      <c r="J116" s="37" t="s">
        <v>158</v>
      </c>
      <c r="K116" s="65">
        <v>230</v>
      </c>
      <c r="L116" s="65"/>
      <c r="M116" s="42"/>
      <c r="O116" s="115"/>
      <c r="P116" s="65" t="s">
        <v>59</v>
      </c>
      <c r="Q116" s="65">
        <v>10</v>
      </c>
      <c r="R116" s="65">
        <v>215</v>
      </c>
      <c r="S116" s="42">
        <f t="shared" si="96"/>
        <v>2.15</v>
      </c>
      <c r="U116" s="115"/>
      <c r="V116" s="69" t="s">
        <v>275</v>
      </c>
      <c r="W116" s="36">
        <v>230</v>
      </c>
      <c r="X116" s="36"/>
      <c r="Y116" s="42"/>
      <c r="AA116" s="115"/>
      <c r="AB116" s="65" t="s">
        <v>73</v>
      </c>
      <c r="AC116" s="65">
        <v>10</v>
      </c>
      <c r="AD116" s="65">
        <v>135</v>
      </c>
      <c r="AE116" s="42">
        <f t="shared" si="97"/>
        <v>1.35</v>
      </c>
      <c r="AG116" s="65"/>
      <c r="AH116" s="65"/>
      <c r="AI116" s="65"/>
      <c r="AJ116" s="42"/>
    </row>
    <row r="117" spans="3:36" ht="15.75" x14ac:dyDescent="0.25">
      <c r="C117" s="115"/>
      <c r="D117" s="36" t="s">
        <v>68</v>
      </c>
      <c r="E117" s="36">
        <v>10</v>
      </c>
      <c r="F117" s="36">
        <v>125</v>
      </c>
      <c r="G117" s="42">
        <f t="shared" ref="G117:G128" si="98">E117*F117/1000</f>
        <v>1.25</v>
      </c>
      <c r="I117" s="115"/>
      <c r="J117" s="65" t="s">
        <v>101</v>
      </c>
      <c r="K117" s="65">
        <v>95</v>
      </c>
      <c r="L117" s="65">
        <v>1450</v>
      </c>
      <c r="M117" s="42">
        <f t="shared" ref="M117:M121" si="99">K117*L117/1000</f>
        <v>137.75</v>
      </c>
      <c r="O117" s="115"/>
      <c r="P117" s="65" t="s">
        <v>72</v>
      </c>
      <c r="Q117" s="65">
        <v>40</v>
      </c>
      <c r="R117" s="65">
        <v>135</v>
      </c>
      <c r="S117" s="42">
        <f t="shared" si="96"/>
        <v>5.4</v>
      </c>
      <c r="U117" s="115"/>
      <c r="V117" s="65" t="s">
        <v>130</v>
      </c>
      <c r="W117" s="65">
        <v>140</v>
      </c>
      <c r="X117" s="65">
        <v>950</v>
      </c>
      <c r="Y117" s="42">
        <f t="shared" ref="Y117:Y125" si="100">W117*X117/1000</f>
        <v>133</v>
      </c>
      <c r="AA117" s="115"/>
      <c r="AB117" s="65" t="s">
        <v>68</v>
      </c>
      <c r="AC117" s="65">
        <v>10</v>
      </c>
      <c r="AD117" s="65">
        <v>125</v>
      </c>
      <c r="AE117" s="42">
        <f t="shared" si="97"/>
        <v>1.25</v>
      </c>
      <c r="AG117" s="65"/>
      <c r="AH117" s="65"/>
      <c r="AI117" s="65"/>
      <c r="AJ117" s="42"/>
    </row>
    <row r="118" spans="3:36" ht="15.75" x14ac:dyDescent="0.25">
      <c r="C118" s="115"/>
      <c r="D118" s="36" t="s">
        <v>73</v>
      </c>
      <c r="E118" s="36">
        <v>10</v>
      </c>
      <c r="F118" s="36">
        <v>135</v>
      </c>
      <c r="G118" s="42">
        <f t="shared" si="98"/>
        <v>1.35</v>
      </c>
      <c r="I118" s="115"/>
      <c r="J118" s="65" t="s">
        <v>159</v>
      </c>
      <c r="K118" s="65">
        <v>45</v>
      </c>
      <c r="L118" s="65">
        <v>170</v>
      </c>
      <c r="M118" s="42">
        <f t="shared" si="99"/>
        <v>7.65</v>
      </c>
      <c r="O118" s="115"/>
      <c r="P118" s="65" t="s">
        <v>73</v>
      </c>
      <c r="Q118" s="65">
        <v>10</v>
      </c>
      <c r="R118" s="65">
        <v>135</v>
      </c>
      <c r="S118" s="42">
        <f t="shared" si="96"/>
        <v>1.35</v>
      </c>
      <c r="U118" s="115"/>
      <c r="V118" s="65" t="s">
        <v>75</v>
      </c>
      <c r="W118" s="65">
        <v>30</v>
      </c>
      <c r="X118" s="65"/>
      <c r="Y118" s="42">
        <f t="shared" si="100"/>
        <v>0</v>
      </c>
      <c r="AA118" s="115"/>
      <c r="AB118" s="65" t="s">
        <v>67</v>
      </c>
      <c r="AC118" s="65">
        <v>3</v>
      </c>
      <c r="AD118" s="65">
        <v>380</v>
      </c>
      <c r="AE118" s="42">
        <f t="shared" si="97"/>
        <v>1.1399999999999999</v>
      </c>
      <c r="AG118" s="65"/>
      <c r="AH118" s="65"/>
      <c r="AI118" s="65"/>
      <c r="AJ118" s="42"/>
    </row>
    <row r="119" spans="3:36" ht="15.75" x14ac:dyDescent="0.25">
      <c r="C119" s="115"/>
      <c r="D119" s="36" t="s">
        <v>103</v>
      </c>
      <c r="E119" s="36">
        <v>2</v>
      </c>
      <c r="F119" s="36">
        <v>420</v>
      </c>
      <c r="G119" s="42">
        <f t="shared" si="98"/>
        <v>0.84</v>
      </c>
      <c r="I119" s="115"/>
      <c r="J119" s="65" t="s">
        <v>68</v>
      </c>
      <c r="K119" s="65">
        <v>20</v>
      </c>
      <c r="L119" s="65">
        <v>125</v>
      </c>
      <c r="M119" s="42">
        <f t="shared" si="99"/>
        <v>2.5</v>
      </c>
      <c r="O119" s="115"/>
      <c r="P119" s="65" t="s">
        <v>68</v>
      </c>
      <c r="Q119" s="65">
        <v>10</v>
      </c>
      <c r="R119" s="65">
        <v>125</v>
      </c>
      <c r="S119" s="42">
        <f t="shared" si="96"/>
        <v>1.25</v>
      </c>
      <c r="U119" s="115"/>
      <c r="V119" s="65" t="s">
        <v>68</v>
      </c>
      <c r="W119" s="65">
        <v>10</v>
      </c>
      <c r="X119" s="65">
        <v>125</v>
      </c>
      <c r="Y119" s="42">
        <f t="shared" si="100"/>
        <v>1.25</v>
      </c>
      <c r="AA119" s="115"/>
      <c r="AB119" s="65" t="s">
        <v>60</v>
      </c>
      <c r="AC119" s="65">
        <v>5</v>
      </c>
      <c r="AD119" s="65">
        <v>1400</v>
      </c>
      <c r="AE119" s="42">
        <f t="shared" si="97"/>
        <v>7</v>
      </c>
      <c r="AG119" s="65"/>
      <c r="AH119" s="65"/>
      <c r="AI119" s="65"/>
      <c r="AJ119" s="42"/>
    </row>
    <row r="120" spans="3:36" ht="15.75" x14ac:dyDescent="0.25">
      <c r="C120" s="115"/>
      <c r="D120" s="36" t="s">
        <v>67</v>
      </c>
      <c r="E120" s="36">
        <v>2</v>
      </c>
      <c r="F120" s="36">
        <v>380</v>
      </c>
      <c r="G120" s="42">
        <f t="shared" si="98"/>
        <v>0.76</v>
      </c>
      <c r="I120" s="115"/>
      <c r="J120" s="65" t="s">
        <v>67</v>
      </c>
      <c r="K120" s="65">
        <v>2</v>
      </c>
      <c r="L120" s="65">
        <v>380</v>
      </c>
      <c r="M120" s="42">
        <f t="shared" si="99"/>
        <v>0.76</v>
      </c>
      <c r="O120" s="115"/>
      <c r="P120" s="65" t="s">
        <v>67</v>
      </c>
      <c r="Q120" s="65">
        <v>3</v>
      </c>
      <c r="R120" s="65">
        <v>380</v>
      </c>
      <c r="S120" s="42">
        <f t="shared" si="96"/>
        <v>1.1399999999999999</v>
      </c>
      <c r="U120" s="115"/>
      <c r="V120" s="65" t="s">
        <v>82</v>
      </c>
      <c r="W120" s="65">
        <v>6</v>
      </c>
      <c r="X120" s="65">
        <v>30</v>
      </c>
      <c r="Y120" s="42">
        <f>W120*X120/50</f>
        <v>3.6</v>
      </c>
      <c r="AA120" s="115"/>
      <c r="AB120" s="65" t="s">
        <v>103</v>
      </c>
      <c r="AC120" s="65">
        <v>2</v>
      </c>
      <c r="AD120" s="65">
        <v>420</v>
      </c>
      <c r="AE120" s="42">
        <f t="shared" si="97"/>
        <v>0.84</v>
      </c>
      <c r="AG120" s="65"/>
      <c r="AH120" s="65"/>
      <c r="AI120" s="65"/>
      <c r="AJ120" s="42"/>
    </row>
    <row r="121" spans="3:36" ht="15.75" x14ac:dyDescent="0.25">
      <c r="C121" s="115"/>
      <c r="D121" s="36" t="s">
        <v>136</v>
      </c>
      <c r="E121" s="36">
        <v>45</v>
      </c>
      <c r="F121" s="36">
        <v>100</v>
      </c>
      <c r="G121" s="42">
        <f t="shared" si="98"/>
        <v>4.5</v>
      </c>
      <c r="I121" s="115"/>
      <c r="J121" s="65" t="s">
        <v>60</v>
      </c>
      <c r="K121" s="65">
        <v>5</v>
      </c>
      <c r="L121" s="65">
        <v>1400</v>
      </c>
      <c r="M121" s="42">
        <f t="shared" si="99"/>
        <v>7</v>
      </c>
      <c r="O121" s="115"/>
      <c r="P121" s="65" t="s">
        <v>60</v>
      </c>
      <c r="Q121" s="65">
        <v>5</v>
      </c>
      <c r="R121" s="65">
        <v>1400</v>
      </c>
      <c r="S121" s="42">
        <f t="shared" si="96"/>
        <v>7</v>
      </c>
      <c r="U121" s="115"/>
      <c r="V121" s="65" t="s">
        <v>103</v>
      </c>
      <c r="W121" s="65">
        <v>3</v>
      </c>
      <c r="X121" s="65">
        <v>420</v>
      </c>
      <c r="Y121" s="42">
        <f t="shared" ref="Y121" si="101">W121*X121/1000</f>
        <v>1.26</v>
      </c>
      <c r="AA121" s="115"/>
      <c r="AB121" s="68" t="s">
        <v>104</v>
      </c>
      <c r="AC121" s="65">
        <v>45</v>
      </c>
      <c r="AD121" s="65"/>
      <c r="AE121" s="42">
        <f t="shared" si="97"/>
        <v>0</v>
      </c>
      <c r="AG121" s="65"/>
      <c r="AH121" s="65"/>
      <c r="AI121" s="65"/>
      <c r="AJ121" s="42"/>
    </row>
    <row r="122" spans="3:36" ht="15.75" x14ac:dyDescent="0.25">
      <c r="C122" s="115"/>
      <c r="D122" s="36" t="s">
        <v>60</v>
      </c>
      <c r="E122" s="36">
        <v>5</v>
      </c>
      <c r="F122" s="36">
        <v>1400</v>
      </c>
      <c r="G122" s="42">
        <f t="shared" si="98"/>
        <v>7</v>
      </c>
      <c r="I122" s="115"/>
      <c r="J122" s="65" t="s">
        <v>76</v>
      </c>
      <c r="K122" s="65">
        <v>30</v>
      </c>
      <c r="L122" s="65">
        <v>92</v>
      </c>
      <c r="M122" s="42">
        <f>K122*L122/650</f>
        <v>4.2461538461538462</v>
      </c>
      <c r="O122" s="115"/>
      <c r="P122" s="65" t="s">
        <v>102</v>
      </c>
      <c r="Q122" s="65">
        <v>40</v>
      </c>
      <c r="R122" s="65">
        <v>160</v>
      </c>
      <c r="S122" s="42">
        <f t="shared" si="96"/>
        <v>6.4</v>
      </c>
      <c r="U122" s="115"/>
      <c r="V122" s="65" t="s">
        <v>80</v>
      </c>
      <c r="W122" s="65">
        <v>5</v>
      </c>
      <c r="X122" s="65">
        <v>150</v>
      </c>
      <c r="Y122" s="42">
        <f t="shared" si="100"/>
        <v>0.75</v>
      </c>
      <c r="AA122" s="115"/>
      <c r="AB122" s="65" t="s">
        <v>60</v>
      </c>
      <c r="AC122" s="65">
        <v>3</v>
      </c>
      <c r="AD122" s="65">
        <v>1400</v>
      </c>
      <c r="AE122" s="42">
        <f t="shared" si="97"/>
        <v>4.2</v>
      </c>
      <c r="AG122" s="65"/>
      <c r="AH122" s="65"/>
      <c r="AI122" s="65"/>
      <c r="AJ122" s="42"/>
    </row>
    <row r="123" spans="3:36" ht="15.75" x14ac:dyDescent="0.25">
      <c r="C123" s="115"/>
      <c r="D123" s="36" t="s">
        <v>76</v>
      </c>
      <c r="E123" s="36">
        <v>30</v>
      </c>
      <c r="F123" s="36">
        <v>92</v>
      </c>
      <c r="G123" s="42">
        <f>E123*F123/650</f>
        <v>4.2461538461538462</v>
      </c>
      <c r="I123" s="115"/>
      <c r="J123" s="37" t="s">
        <v>77</v>
      </c>
      <c r="K123" s="37">
        <v>200</v>
      </c>
      <c r="L123" s="65"/>
      <c r="M123" s="65"/>
      <c r="O123" s="115"/>
      <c r="P123" s="65" t="s">
        <v>83</v>
      </c>
      <c r="Q123" s="65">
        <v>1</v>
      </c>
      <c r="R123" s="65">
        <v>180</v>
      </c>
      <c r="S123" s="42">
        <f>Q123*R123/80</f>
        <v>2.25</v>
      </c>
      <c r="U123" s="115"/>
      <c r="V123" s="65" t="s">
        <v>67</v>
      </c>
      <c r="W123" s="65">
        <v>3</v>
      </c>
      <c r="X123" s="65">
        <v>380</v>
      </c>
      <c r="Y123" s="42">
        <f t="shared" si="100"/>
        <v>1.1399999999999999</v>
      </c>
      <c r="AA123" s="115"/>
      <c r="AB123" s="65" t="s">
        <v>76</v>
      </c>
      <c r="AC123" s="65">
        <v>30</v>
      </c>
      <c r="AD123" s="65">
        <v>92</v>
      </c>
      <c r="AE123" s="42">
        <f>AC123*AD123/650</f>
        <v>4.2461538461538462</v>
      </c>
      <c r="AG123" s="65"/>
      <c r="AH123" s="65"/>
      <c r="AI123" s="65"/>
      <c r="AJ123" s="42"/>
    </row>
    <row r="124" spans="3:36" ht="15.75" x14ac:dyDescent="0.25">
      <c r="C124" s="115"/>
      <c r="D124" s="37" t="s">
        <v>105</v>
      </c>
      <c r="E124" s="37">
        <v>200</v>
      </c>
      <c r="F124" s="36"/>
      <c r="G124" s="36"/>
      <c r="I124" s="115"/>
      <c r="J124" s="65" t="s">
        <v>61</v>
      </c>
      <c r="K124" s="65">
        <v>20</v>
      </c>
      <c r="L124" s="65">
        <v>180</v>
      </c>
      <c r="M124" s="42">
        <f t="shared" ref="M124:M126" si="102">K124*L124/1000</f>
        <v>3.6</v>
      </c>
      <c r="O124" s="115"/>
      <c r="P124" s="65" t="s">
        <v>80</v>
      </c>
      <c r="Q124" s="65">
        <v>20</v>
      </c>
      <c r="R124" s="65">
        <v>150</v>
      </c>
      <c r="S124" s="42">
        <f t="shared" ref="S124" si="103">Q124*R124/1000</f>
        <v>3</v>
      </c>
      <c r="U124" s="115"/>
      <c r="V124" s="65"/>
      <c r="W124" s="65"/>
      <c r="X124" s="65"/>
      <c r="Y124" s="42">
        <f t="shared" si="100"/>
        <v>0</v>
      </c>
      <c r="AA124" s="115"/>
      <c r="AB124" s="37" t="s">
        <v>105</v>
      </c>
      <c r="AC124" s="37">
        <v>200</v>
      </c>
      <c r="AD124" s="65"/>
      <c r="AE124" s="65"/>
      <c r="AG124" s="65"/>
      <c r="AH124" s="65"/>
      <c r="AI124" s="65"/>
      <c r="AJ124" s="42"/>
    </row>
    <row r="125" spans="3:36" ht="15.75" x14ac:dyDescent="0.25">
      <c r="C125" s="115"/>
      <c r="D125" s="36" t="s">
        <v>61</v>
      </c>
      <c r="E125" s="36">
        <v>20</v>
      </c>
      <c r="F125" s="36">
        <v>180</v>
      </c>
      <c r="G125" s="42">
        <f t="shared" ref="G125:G126" si="104">E125*F125/1000</f>
        <v>3.6</v>
      </c>
      <c r="I125" s="115"/>
      <c r="J125" s="65" t="s">
        <v>77</v>
      </c>
      <c r="K125" s="65">
        <v>10</v>
      </c>
      <c r="L125" s="65">
        <v>340</v>
      </c>
      <c r="M125" s="42">
        <f t="shared" si="102"/>
        <v>3.4</v>
      </c>
      <c r="O125" s="115"/>
      <c r="P125" s="65" t="s">
        <v>82</v>
      </c>
      <c r="Q125" s="65">
        <v>6</v>
      </c>
      <c r="R125" s="65">
        <v>30</v>
      </c>
      <c r="S125" s="42">
        <f>Q125*R125/50</f>
        <v>3.6</v>
      </c>
      <c r="U125" s="115"/>
      <c r="V125" s="65"/>
      <c r="W125" s="65"/>
      <c r="X125" s="65"/>
      <c r="Y125" s="42">
        <f t="shared" si="100"/>
        <v>0</v>
      </c>
      <c r="AA125" s="115"/>
      <c r="AB125" s="65" t="s">
        <v>61</v>
      </c>
      <c r="AC125" s="65">
        <v>20</v>
      </c>
      <c r="AD125" s="65">
        <v>180</v>
      </c>
      <c r="AE125" s="42">
        <f t="shared" ref="AE125:AE126" si="105">AC125*AD125/1000</f>
        <v>3.6</v>
      </c>
      <c r="AG125" s="65"/>
      <c r="AH125" s="65"/>
      <c r="AI125" s="65"/>
      <c r="AJ125" s="42"/>
    </row>
    <row r="126" spans="3:36" ht="15.75" x14ac:dyDescent="0.25">
      <c r="C126" s="115"/>
      <c r="D126" s="36" t="s">
        <v>106</v>
      </c>
      <c r="E126" s="36">
        <v>10</v>
      </c>
      <c r="F126" s="36">
        <v>180</v>
      </c>
      <c r="G126" s="42">
        <f t="shared" si="104"/>
        <v>1.8</v>
      </c>
      <c r="I126" s="115"/>
      <c r="J126" s="65" t="s">
        <v>78</v>
      </c>
      <c r="K126" s="65">
        <v>20</v>
      </c>
      <c r="L126" s="65">
        <v>6000</v>
      </c>
      <c r="M126" s="42">
        <f t="shared" si="102"/>
        <v>120</v>
      </c>
      <c r="O126" s="115"/>
      <c r="P126" s="65" t="s">
        <v>76</v>
      </c>
      <c r="Q126" s="65">
        <v>30</v>
      </c>
      <c r="R126" s="65">
        <v>92</v>
      </c>
      <c r="S126" s="42">
        <f>Q126*R126/650</f>
        <v>4.2461538461538462</v>
      </c>
      <c r="U126" s="115"/>
      <c r="V126" s="37" t="s">
        <v>77</v>
      </c>
      <c r="W126" s="37">
        <v>200</v>
      </c>
      <c r="X126" s="65"/>
      <c r="Y126" s="65"/>
      <c r="AA126" s="115"/>
      <c r="AB126" s="65" t="s">
        <v>106</v>
      </c>
      <c r="AC126" s="65">
        <v>10</v>
      </c>
      <c r="AD126" s="65">
        <v>180</v>
      </c>
      <c r="AE126" s="42">
        <f t="shared" si="105"/>
        <v>1.8</v>
      </c>
    </row>
    <row r="127" spans="3:36" ht="15.75" x14ac:dyDescent="0.25">
      <c r="C127" s="115"/>
      <c r="D127" s="36" t="s">
        <v>78</v>
      </c>
      <c r="E127" s="36">
        <v>20</v>
      </c>
      <c r="F127" s="36">
        <v>6000</v>
      </c>
      <c r="G127" s="36">
        <v>120</v>
      </c>
      <c r="I127" s="115"/>
      <c r="J127" s="65"/>
      <c r="K127" s="65"/>
      <c r="L127" s="65"/>
      <c r="M127" s="65"/>
      <c r="O127" s="115"/>
      <c r="P127" s="37" t="s">
        <v>105</v>
      </c>
      <c r="Q127" s="37">
        <v>200</v>
      </c>
      <c r="R127" s="65"/>
      <c r="S127" s="65"/>
      <c r="U127" s="115"/>
      <c r="V127" s="65" t="s">
        <v>61</v>
      </c>
      <c r="W127" s="65">
        <v>20</v>
      </c>
      <c r="X127" s="65">
        <v>180</v>
      </c>
      <c r="Y127" s="42">
        <f t="shared" ref="Y127:Y129" si="106">W127*X127/1000</f>
        <v>3.6</v>
      </c>
      <c r="AA127" s="115"/>
      <c r="AB127" s="65" t="s">
        <v>78</v>
      </c>
      <c r="AC127" s="65">
        <v>20</v>
      </c>
      <c r="AD127" s="65">
        <v>6000</v>
      </c>
      <c r="AE127" s="65">
        <v>120</v>
      </c>
    </row>
    <row r="128" spans="3:36" ht="15.75" x14ac:dyDescent="0.25">
      <c r="C128" s="115"/>
      <c r="D128" s="36"/>
      <c r="E128" s="36"/>
      <c r="F128" s="36"/>
      <c r="G128" s="42">
        <f t="shared" si="98"/>
        <v>0</v>
      </c>
      <c r="I128" s="115"/>
      <c r="J128" s="65" t="s">
        <v>246</v>
      </c>
      <c r="K128" s="65">
        <v>5</v>
      </c>
      <c r="L128" s="65">
        <v>35</v>
      </c>
      <c r="M128" s="42">
        <f t="shared" ref="M128" si="107">K128*L128/1000</f>
        <v>0.17499999999999999</v>
      </c>
      <c r="O128" s="115"/>
      <c r="P128" s="65" t="s">
        <v>61</v>
      </c>
      <c r="Q128" s="65">
        <v>20</v>
      </c>
      <c r="R128" s="65">
        <v>180</v>
      </c>
      <c r="S128" s="42">
        <f t="shared" ref="S128:S129" si="108">Q128*R128/1000</f>
        <v>3.6</v>
      </c>
      <c r="U128" s="115"/>
      <c r="V128" s="65" t="s">
        <v>77</v>
      </c>
      <c r="W128" s="65">
        <v>10</v>
      </c>
      <c r="X128" s="65">
        <v>340</v>
      </c>
      <c r="Y128" s="42">
        <f t="shared" si="106"/>
        <v>3.4</v>
      </c>
      <c r="AA128" s="115"/>
      <c r="AB128" s="65"/>
      <c r="AC128" s="65"/>
      <c r="AD128" s="65"/>
      <c r="AE128" s="42"/>
    </row>
    <row r="129" spans="3:31" ht="15.75" x14ac:dyDescent="0.25">
      <c r="C129" s="115"/>
      <c r="D129" s="65" t="s">
        <v>246</v>
      </c>
      <c r="E129" s="65">
        <v>5</v>
      </c>
      <c r="F129" s="65">
        <v>35</v>
      </c>
      <c r="G129" s="42">
        <f t="shared" ref="G129" si="109">E129*F129/1000</f>
        <v>0.17499999999999999</v>
      </c>
      <c r="I129" s="115"/>
      <c r="J129" s="36"/>
      <c r="K129" s="36"/>
      <c r="L129" s="36"/>
      <c r="M129" s="42"/>
      <c r="O129" s="115"/>
      <c r="P129" s="65" t="s">
        <v>106</v>
      </c>
      <c r="Q129" s="65">
        <v>10</v>
      </c>
      <c r="R129" s="65">
        <v>180</v>
      </c>
      <c r="S129" s="42">
        <f t="shared" si="108"/>
        <v>1.8</v>
      </c>
      <c r="U129" s="115"/>
      <c r="V129" s="65" t="s">
        <v>78</v>
      </c>
      <c r="W129" s="65">
        <v>20</v>
      </c>
      <c r="X129" s="65">
        <v>6000</v>
      </c>
      <c r="Y129" s="42">
        <f t="shared" si="106"/>
        <v>120</v>
      </c>
      <c r="AA129" s="115"/>
      <c r="AB129" s="65" t="s">
        <v>246</v>
      </c>
      <c r="AC129" s="65">
        <v>5</v>
      </c>
      <c r="AD129" s="65">
        <v>35</v>
      </c>
      <c r="AE129" s="42">
        <f t="shared" ref="AE129" si="110">AC129*AD129/1000</f>
        <v>0.17499999999999999</v>
      </c>
    </row>
    <row r="130" spans="3:31" ht="15.75" x14ac:dyDescent="0.25">
      <c r="C130" s="115"/>
      <c r="D130" s="36"/>
      <c r="E130" s="36"/>
      <c r="F130" s="36"/>
      <c r="G130" s="42"/>
      <c r="I130" s="115"/>
      <c r="J130" s="36"/>
      <c r="K130" s="36"/>
      <c r="L130" s="36"/>
      <c r="M130" s="42"/>
      <c r="O130" s="115"/>
      <c r="P130" s="65" t="s">
        <v>78</v>
      </c>
      <c r="Q130" s="65">
        <v>20</v>
      </c>
      <c r="R130" s="65">
        <v>6000</v>
      </c>
      <c r="S130" s="65">
        <v>120</v>
      </c>
      <c r="U130" s="115"/>
      <c r="V130" s="65"/>
      <c r="W130" s="65"/>
      <c r="X130" s="65"/>
      <c r="Y130" s="65"/>
      <c r="AA130" s="115"/>
      <c r="AB130" s="36"/>
      <c r="AC130" s="36"/>
      <c r="AD130" s="36"/>
      <c r="AE130" s="42"/>
    </row>
    <row r="131" spans="3:31" ht="15.75" x14ac:dyDescent="0.25">
      <c r="C131" s="115"/>
      <c r="D131" s="64"/>
      <c r="E131" s="64"/>
      <c r="F131" s="64"/>
      <c r="G131" s="42"/>
      <c r="I131" s="115"/>
      <c r="J131" s="36"/>
      <c r="K131" s="36"/>
      <c r="L131" s="36"/>
      <c r="M131" s="42"/>
      <c r="O131" s="115"/>
      <c r="P131" s="36"/>
      <c r="Q131" s="36"/>
      <c r="R131" s="36"/>
      <c r="S131" s="42"/>
      <c r="U131" s="115"/>
      <c r="V131" s="65" t="s">
        <v>246</v>
      </c>
      <c r="W131" s="65">
        <v>5</v>
      </c>
      <c r="X131" s="65">
        <v>35</v>
      </c>
      <c r="Y131" s="42">
        <f t="shared" ref="Y131" si="111">W131*X131/1000</f>
        <v>0.17499999999999999</v>
      </c>
      <c r="AA131" s="115"/>
      <c r="AB131" s="64"/>
      <c r="AC131" s="64"/>
      <c r="AD131" s="64"/>
      <c r="AE131" s="42"/>
    </row>
    <row r="132" spans="3:31" ht="15.75" x14ac:dyDescent="0.25">
      <c r="C132" s="116"/>
      <c r="D132" s="36"/>
      <c r="E132" s="36"/>
      <c r="F132" s="36"/>
      <c r="G132" s="42"/>
      <c r="I132" s="116"/>
      <c r="J132" s="36"/>
      <c r="K132" s="36"/>
      <c r="L132" s="36"/>
      <c r="M132" s="42"/>
      <c r="O132" s="116"/>
      <c r="P132" s="65" t="s">
        <v>246</v>
      </c>
      <c r="Q132" s="65">
        <v>5</v>
      </c>
      <c r="R132" s="65">
        <v>35</v>
      </c>
      <c r="S132" s="42">
        <f t="shared" ref="S132" si="112">Q132*R132/1000</f>
        <v>0.17499999999999999</v>
      </c>
      <c r="U132" s="116"/>
      <c r="V132" s="36"/>
      <c r="W132" s="36"/>
      <c r="X132" s="36"/>
      <c r="Y132" s="42"/>
      <c r="AA132" s="116"/>
      <c r="AB132" s="36"/>
      <c r="AC132" s="36"/>
      <c r="AD132" s="36"/>
      <c r="AE132" s="42"/>
    </row>
    <row r="133" spans="3:31" ht="15.75" x14ac:dyDescent="0.25">
      <c r="C133" s="114" t="s">
        <v>93</v>
      </c>
      <c r="D133" s="37" t="s">
        <v>154</v>
      </c>
      <c r="E133" s="37">
        <v>35</v>
      </c>
      <c r="F133" s="36">
        <v>415</v>
      </c>
      <c r="G133" s="42">
        <f t="shared" ref="G133:G142" si="113">E133*F133/1000</f>
        <v>14.525</v>
      </c>
      <c r="I133" s="114" t="s">
        <v>93</v>
      </c>
      <c r="J133" s="37" t="s">
        <v>160</v>
      </c>
      <c r="K133" s="37">
        <v>90</v>
      </c>
      <c r="L133" s="36"/>
      <c r="M133" s="42"/>
      <c r="O133" s="114" t="s">
        <v>93</v>
      </c>
      <c r="P133" s="37" t="s">
        <v>107</v>
      </c>
      <c r="Q133" s="36">
        <v>60</v>
      </c>
      <c r="R133" s="36">
        <v>140</v>
      </c>
      <c r="S133" s="42">
        <f>Q133*R133/100</f>
        <v>84</v>
      </c>
      <c r="U133" s="114" t="s">
        <v>93</v>
      </c>
      <c r="V133" s="36" t="s">
        <v>166</v>
      </c>
      <c r="W133" s="36">
        <v>35</v>
      </c>
      <c r="X133" s="36">
        <v>500</v>
      </c>
      <c r="Y133" s="42">
        <f t="shared" si="87"/>
        <v>17.5</v>
      </c>
      <c r="AA133" s="114" t="s">
        <v>93</v>
      </c>
      <c r="AB133" s="37" t="s">
        <v>168</v>
      </c>
      <c r="AC133" s="36">
        <v>46</v>
      </c>
      <c r="AD133" s="36"/>
      <c r="AE133" s="42">
        <f t="shared" ref="AE133:AE151" si="114">AC133*AD133/1000</f>
        <v>0</v>
      </c>
    </row>
    <row r="134" spans="3:31" ht="15.75" x14ac:dyDescent="0.25">
      <c r="C134" s="115"/>
      <c r="D134" s="36" t="s">
        <v>59</v>
      </c>
      <c r="E134" s="36">
        <v>200</v>
      </c>
      <c r="F134" s="36">
        <v>215</v>
      </c>
      <c r="G134" s="42">
        <f t="shared" si="113"/>
        <v>43</v>
      </c>
      <c r="I134" s="115"/>
      <c r="J134" s="36" t="s">
        <v>80</v>
      </c>
      <c r="K134" s="36">
        <v>40</v>
      </c>
      <c r="L134" s="36">
        <v>150</v>
      </c>
      <c r="M134" s="42">
        <f t="shared" ref="M134:M156" si="115">K134*L134/1000</f>
        <v>6</v>
      </c>
      <c r="O134" s="115"/>
      <c r="P134" s="37" t="s">
        <v>108</v>
      </c>
      <c r="Q134" s="37">
        <v>200</v>
      </c>
      <c r="R134" s="36">
        <v>195</v>
      </c>
      <c r="S134" s="42">
        <f>Q134*R134/500</f>
        <v>78</v>
      </c>
      <c r="U134" s="115"/>
      <c r="V134" s="36" t="s">
        <v>59</v>
      </c>
      <c r="W134" s="36">
        <v>200</v>
      </c>
      <c r="X134" s="36">
        <v>215</v>
      </c>
      <c r="Y134" s="42">
        <f t="shared" si="87"/>
        <v>43</v>
      </c>
      <c r="AA134" s="115"/>
      <c r="AB134" s="36" t="s">
        <v>80</v>
      </c>
      <c r="AC134" s="36">
        <v>15</v>
      </c>
      <c r="AD134" s="36">
        <v>150</v>
      </c>
      <c r="AE134" s="42">
        <f t="shared" si="114"/>
        <v>2.25</v>
      </c>
    </row>
    <row r="135" spans="3:31" ht="15.75" x14ac:dyDescent="0.25">
      <c r="C135" s="115"/>
      <c r="D135" s="36"/>
      <c r="E135" s="36"/>
      <c r="F135" s="36"/>
      <c r="G135" s="42">
        <f t="shared" si="113"/>
        <v>0</v>
      </c>
      <c r="I135" s="115"/>
      <c r="J135" s="36" t="s">
        <v>61</v>
      </c>
      <c r="K135" s="36">
        <v>5</v>
      </c>
      <c r="L135" s="36">
        <v>180</v>
      </c>
      <c r="M135" s="42">
        <f t="shared" si="115"/>
        <v>0.9</v>
      </c>
      <c r="O135" s="115"/>
      <c r="P135" s="36"/>
      <c r="Q135" s="36"/>
      <c r="R135" s="36"/>
      <c r="S135" s="42">
        <f t="shared" ref="S135:S147" si="116">Q135*R135/1000</f>
        <v>0</v>
      </c>
      <c r="U135" s="115"/>
      <c r="V135" s="36"/>
      <c r="W135" s="36"/>
      <c r="X135" s="36"/>
      <c r="Y135" s="42">
        <f t="shared" si="87"/>
        <v>0</v>
      </c>
      <c r="AA135" s="115"/>
      <c r="AB135" s="36" t="s">
        <v>81</v>
      </c>
      <c r="AC135" s="36">
        <v>5</v>
      </c>
      <c r="AD135" s="36">
        <v>360</v>
      </c>
      <c r="AE135" s="42">
        <f t="shared" si="114"/>
        <v>1.8</v>
      </c>
    </row>
    <row r="136" spans="3:31" ht="15.75" x14ac:dyDescent="0.25">
      <c r="C136" s="115"/>
      <c r="D136" s="36"/>
      <c r="E136" s="36"/>
      <c r="F136" s="36"/>
      <c r="G136" s="42">
        <f t="shared" si="113"/>
        <v>0</v>
      </c>
      <c r="I136" s="115"/>
      <c r="J136" s="36" t="s">
        <v>81</v>
      </c>
      <c r="K136" s="36">
        <v>5</v>
      </c>
      <c r="L136" s="36">
        <v>360</v>
      </c>
      <c r="M136" s="42">
        <f t="shared" si="115"/>
        <v>1.8</v>
      </c>
      <c r="O136" s="115"/>
      <c r="P136" s="36"/>
      <c r="Q136" s="36"/>
      <c r="R136" s="36"/>
      <c r="S136" s="42">
        <f t="shared" si="116"/>
        <v>0</v>
      </c>
      <c r="U136" s="115"/>
      <c r="V136" s="36"/>
      <c r="W136" s="36"/>
      <c r="X136" s="36"/>
      <c r="Y136" s="42">
        <f t="shared" si="87"/>
        <v>0</v>
      </c>
      <c r="AA136" s="115"/>
      <c r="AB136" s="36" t="s">
        <v>84</v>
      </c>
      <c r="AC136" s="36">
        <v>10</v>
      </c>
      <c r="AD136" s="36">
        <v>680</v>
      </c>
      <c r="AE136" s="42">
        <f>AC136*AD136/500</f>
        <v>13.6</v>
      </c>
    </row>
    <row r="137" spans="3:31" ht="15.75" x14ac:dyDescent="0.25">
      <c r="C137" s="115"/>
      <c r="D137" s="36"/>
      <c r="E137" s="36"/>
      <c r="F137" s="36"/>
      <c r="G137" s="42">
        <f t="shared" si="113"/>
        <v>0</v>
      </c>
      <c r="I137" s="115"/>
      <c r="J137" s="36" t="s">
        <v>83</v>
      </c>
      <c r="K137" s="36">
        <v>1</v>
      </c>
      <c r="L137" s="36">
        <v>180</v>
      </c>
      <c r="M137" s="42">
        <f>K137*L137/80</f>
        <v>2.25</v>
      </c>
      <c r="O137" s="115"/>
      <c r="P137" s="36"/>
      <c r="Q137" s="36"/>
      <c r="R137" s="36"/>
      <c r="S137" s="42">
        <f t="shared" si="116"/>
        <v>0</v>
      </c>
      <c r="U137" s="115"/>
      <c r="V137" s="36"/>
      <c r="W137" s="36"/>
      <c r="X137" s="36"/>
      <c r="Y137" s="42">
        <f t="shared" si="87"/>
        <v>0</v>
      </c>
      <c r="AA137" s="115"/>
      <c r="AB137" s="36" t="s">
        <v>82</v>
      </c>
      <c r="AC137" s="36">
        <v>6</v>
      </c>
      <c r="AD137" s="36">
        <v>30</v>
      </c>
      <c r="AE137" s="42">
        <f>AC137*AD137/50</f>
        <v>3.6</v>
      </c>
    </row>
    <row r="138" spans="3:31" ht="15.75" x14ac:dyDescent="0.25">
      <c r="C138" s="115"/>
      <c r="D138" s="36"/>
      <c r="E138" s="36"/>
      <c r="F138" s="36"/>
      <c r="G138" s="42">
        <f>E138*F138/50</f>
        <v>0</v>
      </c>
      <c r="I138" s="115"/>
      <c r="J138" s="36" t="s">
        <v>59</v>
      </c>
      <c r="K138" s="36">
        <v>20</v>
      </c>
      <c r="L138" s="36">
        <v>215</v>
      </c>
      <c r="M138" s="42">
        <f t="shared" si="115"/>
        <v>4.3</v>
      </c>
      <c r="O138" s="115"/>
      <c r="P138" s="36"/>
      <c r="Q138" s="36"/>
      <c r="R138" s="36"/>
      <c r="S138" s="42">
        <f t="shared" si="116"/>
        <v>0</v>
      </c>
      <c r="U138" s="115"/>
      <c r="V138" s="36"/>
      <c r="W138" s="36"/>
      <c r="X138" s="36"/>
      <c r="Y138" s="42">
        <f t="shared" si="87"/>
        <v>0</v>
      </c>
      <c r="AA138" s="115"/>
      <c r="AB138" s="36" t="s">
        <v>169</v>
      </c>
      <c r="AC138" s="36">
        <v>5</v>
      </c>
      <c r="AD138" s="36">
        <v>225</v>
      </c>
      <c r="AE138" s="42">
        <f t="shared" si="114"/>
        <v>1.125</v>
      </c>
    </row>
    <row r="139" spans="3:31" ht="15.75" x14ac:dyDescent="0.25">
      <c r="C139" s="115"/>
      <c r="D139" s="36"/>
      <c r="E139" s="36"/>
      <c r="F139" s="36"/>
      <c r="G139" s="42">
        <f>E139*F139/80</f>
        <v>0</v>
      </c>
      <c r="I139" s="115"/>
      <c r="J139" s="36" t="s">
        <v>82</v>
      </c>
      <c r="K139" s="36">
        <v>6</v>
      </c>
      <c r="L139" s="36">
        <v>30</v>
      </c>
      <c r="M139" s="42">
        <f>K139*L139/50</f>
        <v>3.6</v>
      </c>
      <c r="O139" s="115"/>
      <c r="P139" s="36"/>
      <c r="Q139" s="36"/>
      <c r="R139" s="36"/>
      <c r="S139" s="42">
        <f t="shared" si="116"/>
        <v>0</v>
      </c>
      <c r="U139" s="115"/>
      <c r="V139" s="36"/>
      <c r="W139" s="36"/>
      <c r="X139" s="36"/>
      <c r="Y139" s="42">
        <f t="shared" si="87"/>
        <v>0</v>
      </c>
      <c r="AA139" s="115"/>
      <c r="AB139" s="36" t="s">
        <v>61</v>
      </c>
      <c r="AC139" s="36">
        <v>5</v>
      </c>
      <c r="AD139" s="36">
        <v>180</v>
      </c>
      <c r="AE139" s="42">
        <f t="shared" si="114"/>
        <v>0.9</v>
      </c>
    </row>
    <row r="140" spans="3:31" ht="15.75" x14ac:dyDescent="0.25">
      <c r="C140" s="115"/>
      <c r="D140" s="36"/>
      <c r="E140" s="36"/>
      <c r="F140" s="36"/>
      <c r="G140" s="42">
        <f t="shared" si="113"/>
        <v>0</v>
      </c>
      <c r="I140" s="115"/>
      <c r="J140" s="69" t="s">
        <v>169</v>
      </c>
      <c r="K140" s="36">
        <v>200</v>
      </c>
      <c r="L140" s="36"/>
      <c r="M140" s="42"/>
      <c r="O140" s="115"/>
      <c r="P140" s="36"/>
      <c r="Q140" s="36"/>
      <c r="R140" s="36"/>
      <c r="S140" s="42">
        <f t="shared" si="116"/>
        <v>0</v>
      </c>
      <c r="U140" s="115"/>
      <c r="V140" s="36"/>
      <c r="W140" s="36"/>
      <c r="X140" s="36"/>
      <c r="Y140" s="42">
        <f t="shared" si="87"/>
        <v>0</v>
      </c>
      <c r="AA140" s="115"/>
      <c r="AB140" s="37" t="s">
        <v>170</v>
      </c>
      <c r="AC140" s="37">
        <v>100</v>
      </c>
      <c r="AD140" s="36">
        <v>250</v>
      </c>
      <c r="AE140" s="42">
        <f t="shared" si="114"/>
        <v>25</v>
      </c>
    </row>
    <row r="141" spans="3:31" ht="15.75" x14ac:dyDescent="0.25">
      <c r="C141" s="115"/>
      <c r="D141" s="36"/>
      <c r="E141" s="36"/>
      <c r="F141" s="36"/>
      <c r="G141" s="42">
        <f>E141*F141/500</f>
        <v>0</v>
      </c>
      <c r="I141" s="115"/>
      <c r="J141" s="36"/>
      <c r="K141" s="36"/>
      <c r="L141" s="36"/>
      <c r="M141" s="42"/>
      <c r="O141" s="115"/>
      <c r="P141" s="36"/>
      <c r="Q141" s="36"/>
      <c r="R141" s="36"/>
      <c r="S141" s="42">
        <f t="shared" si="116"/>
        <v>0</v>
      </c>
      <c r="U141" s="115"/>
      <c r="V141" s="36"/>
      <c r="W141" s="36"/>
      <c r="X141" s="36"/>
      <c r="Y141" s="42">
        <f t="shared" si="87"/>
        <v>0</v>
      </c>
      <c r="AA141" s="115"/>
      <c r="AB141" s="36"/>
      <c r="AC141" s="36"/>
      <c r="AD141" s="36"/>
      <c r="AE141" s="42">
        <f t="shared" si="114"/>
        <v>0</v>
      </c>
    </row>
    <row r="142" spans="3:31" ht="15.75" x14ac:dyDescent="0.25">
      <c r="C142" s="116"/>
      <c r="D142" s="37"/>
      <c r="E142" s="37"/>
      <c r="F142" s="36"/>
      <c r="G142" s="42">
        <f t="shared" si="113"/>
        <v>0</v>
      </c>
      <c r="I142" s="116"/>
      <c r="J142" s="36"/>
      <c r="K142" s="36"/>
      <c r="L142" s="36"/>
      <c r="M142" s="42"/>
      <c r="O142" s="116"/>
      <c r="P142" s="36"/>
      <c r="Q142" s="36"/>
      <c r="R142" s="36"/>
      <c r="S142" s="42">
        <f t="shared" si="116"/>
        <v>0</v>
      </c>
      <c r="U142" s="116"/>
      <c r="V142" s="36"/>
      <c r="W142" s="36"/>
      <c r="X142" s="36"/>
      <c r="Y142" s="42">
        <f t="shared" si="87"/>
        <v>0</v>
      </c>
      <c r="AA142" s="116"/>
      <c r="AB142" s="36"/>
      <c r="AC142" s="36"/>
      <c r="AD142" s="36"/>
      <c r="AE142" s="42">
        <f t="shared" si="114"/>
        <v>0</v>
      </c>
    </row>
    <row r="143" spans="3:31" ht="31.5" x14ac:dyDescent="0.25">
      <c r="C143" s="114" t="s">
        <v>94</v>
      </c>
      <c r="D143" s="37" t="s">
        <v>155</v>
      </c>
      <c r="E143" s="37">
        <v>200</v>
      </c>
      <c r="F143" s="36"/>
      <c r="G143" s="36"/>
      <c r="I143" s="114" t="s">
        <v>94</v>
      </c>
      <c r="J143" s="37" t="s">
        <v>161</v>
      </c>
      <c r="K143" s="36">
        <v>200</v>
      </c>
      <c r="L143" s="36"/>
      <c r="M143" s="42"/>
      <c r="O143" s="114" t="s">
        <v>94</v>
      </c>
      <c r="P143" s="36" t="s">
        <v>164</v>
      </c>
      <c r="Q143" s="36">
        <v>200</v>
      </c>
      <c r="R143" s="36"/>
      <c r="S143" s="42"/>
      <c r="U143" s="114" t="s">
        <v>94</v>
      </c>
      <c r="V143" s="37" t="s">
        <v>109</v>
      </c>
      <c r="W143" s="37">
        <v>200</v>
      </c>
      <c r="X143" s="36"/>
      <c r="Y143" s="36"/>
      <c r="AA143" s="114" t="s">
        <v>94</v>
      </c>
      <c r="AB143" s="37" t="s">
        <v>171</v>
      </c>
      <c r="AC143" s="37">
        <v>200</v>
      </c>
      <c r="AD143" s="36"/>
      <c r="AE143" s="42">
        <f t="shared" si="114"/>
        <v>0</v>
      </c>
    </row>
    <row r="144" spans="3:31" ht="15.75" x14ac:dyDescent="0.25">
      <c r="C144" s="115"/>
      <c r="D144" s="36" t="s">
        <v>122</v>
      </c>
      <c r="E144" s="36">
        <v>100</v>
      </c>
      <c r="F144" s="36">
        <v>950</v>
      </c>
      <c r="G144" s="42">
        <f t="shared" ref="G144:G151" si="117">E144*F144/1000</f>
        <v>95</v>
      </c>
      <c r="I144" s="115"/>
      <c r="J144" s="36" t="s">
        <v>72</v>
      </c>
      <c r="K144" s="36">
        <v>180</v>
      </c>
      <c r="L144" s="36">
        <v>135</v>
      </c>
      <c r="M144" s="42">
        <f t="shared" si="115"/>
        <v>24.3</v>
      </c>
      <c r="O144" s="115"/>
      <c r="P144" s="68" t="s">
        <v>245</v>
      </c>
      <c r="Q144" s="36">
        <v>20</v>
      </c>
      <c r="R144" s="36"/>
      <c r="S144" s="42">
        <f t="shared" si="116"/>
        <v>0</v>
      </c>
      <c r="U144" s="115"/>
      <c r="V144" s="36" t="s">
        <v>70</v>
      </c>
      <c r="W144" s="36">
        <v>20</v>
      </c>
      <c r="X144" s="36">
        <v>170</v>
      </c>
      <c r="Y144" s="42">
        <f t="shared" ref="Y144:Y147" si="118">W144*X144/1000</f>
        <v>3.4</v>
      </c>
      <c r="AA144" s="115"/>
      <c r="AB144" s="36" t="s">
        <v>122</v>
      </c>
      <c r="AC144" s="36">
        <v>100</v>
      </c>
      <c r="AD144" s="36">
        <v>950</v>
      </c>
      <c r="AE144" s="42">
        <f t="shared" si="114"/>
        <v>95</v>
      </c>
    </row>
    <row r="145" spans="3:33" ht="15.75" x14ac:dyDescent="0.25">
      <c r="C145" s="115"/>
      <c r="D145" s="36" t="s">
        <v>70</v>
      </c>
      <c r="E145" s="36">
        <v>25</v>
      </c>
      <c r="F145" s="36">
        <v>170</v>
      </c>
      <c r="G145" s="42">
        <f t="shared" si="117"/>
        <v>4.25</v>
      </c>
      <c r="I145" s="115"/>
      <c r="J145" s="36" t="s">
        <v>68</v>
      </c>
      <c r="K145" s="36">
        <v>10</v>
      </c>
      <c r="L145" s="36">
        <v>125</v>
      </c>
      <c r="M145" s="42">
        <f t="shared" si="115"/>
        <v>1.25</v>
      </c>
      <c r="O145" s="115"/>
      <c r="P145" s="36" t="s">
        <v>59</v>
      </c>
      <c r="Q145" s="36">
        <v>100</v>
      </c>
      <c r="R145" s="36">
        <v>215</v>
      </c>
      <c r="S145" s="42">
        <f t="shared" si="116"/>
        <v>21.5</v>
      </c>
      <c r="U145" s="115"/>
      <c r="V145" s="36" t="s">
        <v>61</v>
      </c>
      <c r="W145" s="36">
        <v>5</v>
      </c>
      <c r="X145" s="36">
        <v>180</v>
      </c>
      <c r="Y145" s="42">
        <f t="shared" si="118"/>
        <v>0.9</v>
      </c>
      <c r="AA145" s="115"/>
      <c r="AB145" s="36" t="s">
        <v>82</v>
      </c>
      <c r="AC145" s="36">
        <v>6</v>
      </c>
      <c r="AD145" s="36">
        <v>30</v>
      </c>
      <c r="AE145" s="42">
        <f>AC145*AD145/50</f>
        <v>3.6</v>
      </c>
    </row>
    <row r="146" spans="3:33" ht="15.75" x14ac:dyDescent="0.25">
      <c r="C146" s="115"/>
      <c r="D146" s="36" t="s">
        <v>61</v>
      </c>
      <c r="E146" s="36">
        <v>10</v>
      </c>
      <c r="F146" s="36">
        <v>180</v>
      </c>
      <c r="G146" s="42">
        <f t="shared" si="117"/>
        <v>1.8</v>
      </c>
      <c r="I146" s="115"/>
      <c r="J146" s="36" t="s">
        <v>130</v>
      </c>
      <c r="K146" s="36">
        <v>70</v>
      </c>
      <c r="L146" s="36">
        <v>1450</v>
      </c>
      <c r="M146" s="42">
        <f t="shared" si="115"/>
        <v>101.5</v>
      </c>
      <c r="O146" s="115"/>
      <c r="P146" s="36" t="s">
        <v>61</v>
      </c>
      <c r="Q146" s="36">
        <v>5</v>
      </c>
      <c r="R146" s="36">
        <v>180</v>
      </c>
      <c r="S146" s="42">
        <f t="shared" si="116"/>
        <v>0.9</v>
      </c>
      <c r="U146" s="115"/>
      <c r="V146" s="36" t="s">
        <v>59</v>
      </c>
      <c r="W146" s="36">
        <v>150</v>
      </c>
      <c r="X146" s="36">
        <v>215</v>
      </c>
      <c r="Y146" s="42">
        <f t="shared" si="118"/>
        <v>32.25</v>
      </c>
      <c r="AA146" s="115"/>
      <c r="AB146" s="36" t="s">
        <v>112</v>
      </c>
      <c r="AC146" s="36">
        <v>20</v>
      </c>
      <c r="AD146" s="36">
        <v>150</v>
      </c>
      <c r="AE146" s="42">
        <f t="shared" si="114"/>
        <v>3</v>
      </c>
    </row>
    <row r="147" spans="3:33" ht="15.75" x14ac:dyDescent="0.25">
      <c r="C147" s="115"/>
      <c r="D147" s="36" t="s">
        <v>67</v>
      </c>
      <c r="E147" s="36">
        <v>3</v>
      </c>
      <c r="F147" s="36">
        <v>380</v>
      </c>
      <c r="G147" s="42">
        <f t="shared" si="117"/>
        <v>1.1399999999999999</v>
      </c>
      <c r="I147" s="115"/>
      <c r="J147" s="36" t="s">
        <v>60</v>
      </c>
      <c r="K147" s="36">
        <v>5</v>
      </c>
      <c r="L147" s="36">
        <v>1400</v>
      </c>
      <c r="M147" s="42">
        <f t="shared" si="115"/>
        <v>7</v>
      </c>
      <c r="O147" s="115"/>
      <c r="P147" s="36" t="s">
        <v>60</v>
      </c>
      <c r="Q147" s="36">
        <v>5</v>
      </c>
      <c r="R147" s="36">
        <v>1400</v>
      </c>
      <c r="S147" s="42">
        <f t="shared" si="116"/>
        <v>7</v>
      </c>
      <c r="U147" s="115"/>
      <c r="V147" s="36" t="s">
        <v>60</v>
      </c>
      <c r="W147" s="36">
        <v>5</v>
      </c>
      <c r="X147" s="36">
        <v>1400</v>
      </c>
      <c r="Y147" s="42">
        <f t="shared" si="118"/>
        <v>7</v>
      </c>
      <c r="AA147" s="115"/>
      <c r="AB147" s="36" t="s">
        <v>80</v>
      </c>
      <c r="AC147" s="36">
        <v>5</v>
      </c>
      <c r="AD147" s="36">
        <v>150</v>
      </c>
      <c r="AE147" s="42">
        <f t="shared" si="114"/>
        <v>0.75</v>
      </c>
    </row>
    <row r="148" spans="3:33" ht="15.75" x14ac:dyDescent="0.25">
      <c r="C148" s="115"/>
      <c r="D148" s="36" t="s">
        <v>60</v>
      </c>
      <c r="E148" s="36">
        <v>5</v>
      </c>
      <c r="F148" s="36">
        <v>1400</v>
      </c>
      <c r="G148" s="42">
        <f t="shared" si="117"/>
        <v>7</v>
      </c>
      <c r="I148" s="115"/>
      <c r="J148" s="36" t="s">
        <v>67</v>
      </c>
      <c r="K148" s="36">
        <v>2</v>
      </c>
      <c r="L148" s="36">
        <v>380</v>
      </c>
      <c r="M148" s="42">
        <f t="shared" si="115"/>
        <v>0.76</v>
      </c>
      <c r="O148" s="115"/>
      <c r="P148" s="36" t="s">
        <v>76</v>
      </c>
      <c r="Q148" s="36">
        <v>30</v>
      </c>
      <c r="R148" s="36">
        <v>92</v>
      </c>
      <c r="S148" s="42">
        <f>Q148*R148/650</f>
        <v>4.2461538461538462</v>
      </c>
      <c r="U148" s="115"/>
      <c r="V148" s="65" t="s">
        <v>76</v>
      </c>
      <c r="W148" s="65">
        <v>30</v>
      </c>
      <c r="X148" s="65">
        <v>92</v>
      </c>
      <c r="Y148" s="43">
        <f>W148*X148/650</f>
        <v>4.2461538461538462</v>
      </c>
      <c r="AA148" s="115"/>
      <c r="AB148" s="36" t="s">
        <v>60</v>
      </c>
      <c r="AC148" s="36">
        <v>5</v>
      </c>
      <c r="AD148" s="36">
        <v>1400</v>
      </c>
      <c r="AE148" s="42">
        <f t="shared" si="114"/>
        <v>7</v>
      </c>
    </row>
    <row r="149" spans="3:33" ht="15.75" x14ac:dyDescent="0.25">
      <c r="C149" s="115"/>
      <c r="D149" s="36" t="s">
        <v>82</v>
      </c>
      <c r="E149" s="36">
        <v>6</v>
      </c>
      <c r="F149" s="36">
        <v>30</v>
      </c>
      <c r="G149" s="42">
        <f>E149*F149/50</f>
        <v>3.6</v>
      </c>
      <c r="I149" s="115"/>
      <c r="J149" s="36" t="s">
        <v>76</v>
      </c>
      <c r="K149" s="36">
        <v>30</v>
      </c>
      <c r="L149" s="36">
        <v>92</v>
      </c>
      <c r="M149" s="42">
        <f>K149*L149/650</f>
        <v>4.2461538461538462</v>
      </c>
      <c r="O149" s="115"/>
      <c r="P149" s="37" t="s">
        <v>77</v>
      </c>
      <c r="Q149" s="37">
        <v>200</v>
      </c>
      <c r="R149" s="36"/>
      <c r="S149" s="36"/>
      <c r="U149" s="115"/>
      <c r="V149" s="37" t="s">
        <v>88</v>
      </c>
      <c r="W149" s="37">
        <v>200</v>
      </c>
      <c r="X149" s="65"/>
      <c r="Y149" s="65"/>
      <c r="AA149" s="115"/>
      <c r="AB149" s="36" t="s">
        <v>67</v>
      </c>
      <c r="AC149" s="36">
        <v>3</v>
      </c>
      <c r="AD149" s="36">
        <v>380</v>
      </c>
      <c r="AE149" s="42">
        <f t="shared" si="114"/>
        <v>1.1399999999999999</v>
      </c>
    </row>
    <row r="150" spans="3:33" ht="15.75" x14ac:dyDescent="0.25">
      <c r="C150" s="115"/>
      <c r="D150" s="36" t="s">
        <v>59</v>
      </c>
      <c r="E150" s="36">
        <v>20</v>
      </c>
      <c r="F150" s="36">
        <v>215</v>
      </c>
      <c r="G150" s="42">
        <f t="shared" si="117"/>
        <v>4.3</v>
      </c>
      <c r="I150" s="115"/>
      <c r="J150" s="69" t="s">
        <v>119</v>
      </c>
      <c r="K150" s="37">
        <v>200</v>
      </c>
      <c r="L150" s="36"/>
      <c r="M150" s="36"/>
      <c r="O150" s="115"/>
      <c r="P150" s="36" t="s">
        <v>77</v>
      </c>
      <c r="Q150" s="36">
        <v>10</v>
      </c>
      <c r="R150" s="36">
        <v>340</v>
      </c>
      <c r="S150" s="42">
        <f t="shared" ref="S150:S151" si="119">Q150*R150/1000</f>
        <v>3.4</v>
      </c>
      <c r="U150" s="115"/>
      <c r="V150" s="65" t="s">
        <v>89</v>
      </c>
      <c r="W150" s="65">
        <v>2</v>
      </c>
      <c r="X150" s="65">
        <v>2400</v>
      </c>
      <c r="Y150" s="42">
        <f t="shared" ref="Y150:Y152" si="120">W150*X150/1000</f>
        <v>4.8</v>
      </c>
      <c r="AA150" s="115"/>
      <c r="AB150" s="36" t="s">
        <v>59</v>
      </c>
      <c r="AC150" s="36">
        <v>20</v>
      </c>
      <c r="AD150" s="36">
        <v>215</v>
      </c>
      <c r="AE150" s="42">
        <f t="shared" si="114"/>
        <v>4.3</v>
      </c>
    </row>
    <row r="151" spans="3:33" ht="15.75" x14ac:dyDescent="0.25">
      <c r="C151" s="115"/>
      <c r="D151" s="36" t="s">
        <v>80</v>
      </c>
      <c r="E151" s="36">
        <v>5</v>
      </c>
      <c r="F151" s="36">
        <v>150</v>
      </c>
      <c r="G151" s="42">
        <f t="shared" si="117"/>
        <v>0.75</v>
      </c>
      <c r="I151" s="115"/>
      <c r="J151" s="65" t="s">
        <v>119</v>
      </c>
      <c r="K151" s="36"/>
      <c r="L151" s="36"/>
      <c r="M151" s="42">
        <f t="shared" ref="M151" si="121">K151*L151/1000</f>
        <v>0</v>
      </c>
      <c r="O151" s="115"/>
      <c r="P151" s="36" t="s">
        <v>61</v>
      </c>
      <c r="Q151" s="36">
        <v>10</v>
      </c>
      <c r="R151" s="36">
        <v>180</v>
      </c>
      <c r="S151" s="42">
        <f t="shared" si="119"/>
        <v>1.8</v>
      </c>
      <c r="U151" s="115"/>
      <c r="V151" s="65" t="s">
        <v>61</v>
      </c>
      <c r="W151" s="65">
        <v>10</v>
      </c>
      <c r="X151" s="65">
        <v>180</v>
      </c>
      <c r="Y151" s="42">
        <f t="shared" si="120"/>
        <v>1.8</v>
      </c>
      <c r="AA151" s="115"/>
      <c r="AB151" s="36" t="s">
        <v>61</v>
      </c>
      <c r="AC151" s="36">
        <v>10</v>
      </c>
      <c r="AD151" s="36">
        <v>180</v>
      </c>
      <c r="AE151" s="42">
        <f t="shared" si="114"/>
        <v>1.8</v>
      </c>
    </row>
    <row r="152" spans="3:33" ht="15.75" x14ac:dyDescent="0.25">
      <c r="C152" s="115"/>
      <c r="D152" s="36" t="s">
        <v>76</v>
      </c>
      <c r="E152" s="36">
        <v>30</v>
      </c>
      <c r="F152" s="36">
        <v>92</v>
      </c>
      <c r="G152" s="42">
        <f>E152*F152/650</f>
        <v>4.2461538461538462</v>
      </c>
      <c r="I152" s="115"/>
      <c r="J152" s="65" t="s">
        <v>121</v>
      </c>
      <c r="K152" s="36"/>
      <c r="L152" s="36"/>
      <c r="M152" s="42">
        <f>K152*L152/100</f>
        <v>0</v>
      </c>
      <c r="O152" s="115"/>
      <c r="P152" s="36"/>
      <c r="Q152" s="36"/>
      <c r="R152" s="36"/>
      <c r="S152" s="42"/>
      <c r="U152" s="115"/>
      <c r="V152" s="65" t="s">
        <v>59</v>
      </c>
      <c r="W152" s="65">
        <v>100</v>
      </c>
      <c r="X152" s="65">
        <v>215</v>
      </c>
      <c r="Y152" s="42">
        <f t="shared" si="120"/>
        <v>21.5</v>
      </c>
      <c r="AA152" s="115"/>
      <c r="AB152" s="65" t="s">
        <v>76</v>
      </c>
      <c r="AC152" s="65">
        <v>30</v>
      </c>
      <c r="AD152" s="65">
        <v>92</v>
      </c>
      <c r="AE152" s="43">
        <f>AC152*AD152/650</f>
        <v>4.2461538461538462</v>
      </c>
    </row>
    <row r="153" spans="3:33" ht="31.5" x14ac:dyDescent="0.25">
      <c r="C153" s="115"/>
      <c r="D153" s="37" t="s">
        <v>272</v>
      </c>
      <c r="E153" s="37">
        <v>200</v>
      </c>
      <c r="F153" s="36"/>
      <c r="G153" s="36"/>
      <c r="I153" s="115"/>
      <c r="J153" s="36" t="s">
        <v>61</v>
      </c>
      <c r="K153" s="36"/>
      <c r="L153" s="36"/>
      <c r="M153" s="42">
        <f t="shared" ref="M153" si="122">K153*L153/1000</f>
        <v>0</v>
      </c>
      <c r="O153" s="115"/>
      <c r="P153" s="36"/>
      <c r="Q153" s="36"/>
      <c r="R153" s="36"/>
      <c r="S153" s="42"/>
      <c r="U153" s="115"/>
      <c r="V153" s="37"/>
      <c r="W153" s="37"/>
      <c r="X153" s="65"/>
      <c r="Y153" s="65"/>
      <c r="AA153" s="115"/>
      <c r="AB153" s="69" t="s">
        <v>119</v>
      </c>
      <c r="AC153" s="37">
        <v>200</v>
      </c>
      <c r="AD153" s="65"/>
      <c r="AE153" s="65"/>
    </row>
    <row r="154" spans="3:33" ht="15.75" x14ac:dyDescent="0.25">
      <c r="C154" s="115"/>
      <c r="D154" s="36" t="s">
        <v>89</v>
      </c>
      <c r="E154" s="36">
        <v>2</v>
      </c>
      <c r="F154" s="36">
        <v>2400</v>
      </c>
      <c r="G154" s="42">
        <f t="shared" ref="G154:G156" si="123">E154*F154/1000</f>
        <v>4.8</v>
      </c>
      <c r="I154" s="115"/>
      <c r="J154" s="36"/>
      <c r="K154" s="36"/>
      <c r="L154" s="36"/>
      <c r="M154" s="42">
        <f t="shared" si="115"/>
        <v>0</v>
      </c>
      <c r="O154" s="115"/>
      <c r="P154" s="64"/>
      <c r="Q154" s="64"/>
      <c r="R154" s="64"/>
      <c r="S154" s="42"/>
      <c r="U154" s="115"/>
      <c r="V154" s="65"/>
      <c r="W154" s="65"/>
      <c r="X154" s="65"/>
      <c r="Y154" s="42"/>
      <c r="AA154" s="115"/>
      <c r="AB154" s="65" t="s">
        <v>119</v>
      </c>
      <c r="AC154" s="65"/>
      <c r="AD154" s="65"/>
      <c r="AE154" s="42">
        <f t="shared" ref="AE154" si="124">AC154*AD154/1000</f>
        <v>0</v>
      </c>
    </row>
    <row r="155" spans="3:33" ht="15.75" x14ac:dyDescent="0.25">
      <c r="C155" s="115"/>
      <c r="D155" s="68" t="s">
        <v>263</v>
      </c>
      <c r="E155" s="36">
        <v>0</v>
      </c>
      <c r="F155" s="36">
        <v>0</v>
      </c>
      <c r="G155" s="42">
        <f t="shared" si="123"/>
        <v>0</v>
      </c>
      <c r="I155" s="115"/>
      <c r="J155" s="36"/>
      <c r="K155" s="36"/>
      <c r="L155" s="36"/>
      <c r="M155" s="42">
        <f t="shared" si="115"/>
        <v>0</v>
      </c>
      <c r="O155" s="115"/>
      <c r="P155" s="36"/>
      <c r="Q155" s="36"/>
      <c r="R155" s="36"/>
      <c r="S155" s="42"/>
      <c r="U155" s="115"/>
      <c r="V155" s="65"/>
      <c r="W155" s="65"/>
      <c r="X155" s="65"/>
      <c r="Y155" s="42"/>
      <c r="AA155" s="115"/>
      <c r="AB155" s="65" t="s">
        <v>121</v>
      </c>
      <c r="AC155" s="65"/>
      <c r="AD155" s="65"/>
      <c r="AE155" s="42">
        <f>AC155*AD155/100</f>
        <v>0</v>
      </c>
    </row>
    <row r="156" spans="3:33" ht="16.5" thickBot="1" x14ac:dyDescent="0.3">
      <c r="C156" s="116"/>
      <c r="D156" s="36" t="s">
        <v>59</v>
      </c>
      <c r="E156" s="36">
        <v>100</v>
      </c>
      <c r="F156" s="36">
        <v>215</v>
      </c>
      <c r="G156" s="42">
        <f t="shared" si="123"/>
        <v>21.5</v>
      </c>
      <c r="I156" s="116"/>
      <c r="J156" s="36"/>
      <c r="K156" s="36"/>
      <c r="L156" s="36"/>
      <c r="M156" s="42">
        <f t="shared" si="115"/>
        <v>0</v>
      </c>
      <c r="O156" s="116"/>
      <c r="P156" s="36"/>
      <c r="Q156" s="36"/>
      <c r="R156" s="36"/>
      <c r="S156" s="42"/>
      <c r="U156" s="116"/>
      <c r="V156" s="65"/>
      <c r="W156" s="65"/>
      <c r="X156" s="65"/>
      <c r="Y156" s="42"/>
      <c r="AA156" s="116"/>
      <c r="AB156" s="65" t="s">
        <v>61</v>
      </c>
      <c r="AC156" s="65"/>
      <c r="AD156" s="65"/>
      <c r="AE156" s="42">
        <f t="shared" ref="AE156" si="125">AC156*AD156/1000</f>
        <v>0</v>
      </c>
    </row>
    <row r="157" spans="3:33" ht="16.5" thickBot="1" x14ac:dyDescent="0.3">
      <c r="G157" s="41">
        <f>SUM(G87:G156)</f>
        <v>919.62230769230757</v>
      </c>
      <c r="I157" s="44"/>
      <c r="J157" s="44"/>
      <c r="K157" s="44"/>
      <c r="L157" s="44"/>
      <c r="M157" s="41">
        <f>SUM(M87:M156)</f>
        <v>635.43730769230774</v>
      </c>
      <c r="O157" s="44"/>
      <c r="P157" s="44"/>
      <c r="Q157" s="44"/>
      <c r="R157" s="44"/>
      <c r="S157" s="41">
        <f>SUM(S87:S156)</f>
        <v>690.52230769230766</v>
      </c>
      <c r="U157" s="44"/>
      <c r="V157" s="44"/>
      <c r="W157" s="44"/>
      <c r="X157" s="44"/>
      <c r="Y157" s="41">
        <f>SUM(Y87:Y156)</f>
        <v>611.92615384615374</v>
      </c>
      <c r="AA157" s="44"/>
      <c r="AB157" s="44"/>
      <c r="AC157" s="44"/>
      <c r="AD157" s="44"/>
      <c r="AE157" s="41">
        <f>SUM(AE87:AE156)</f>
        <v>607.56230769230774</v>
      </c>
      <c r="AG157" s="41">
        <f>G157+M157+AE157+Y157+S157</f>
        <v>3465.0703846153842</v>
      </c>
    </row>
    <row r="159" spans="3:33" ht="15.75" thickBot="1" x14ac:dyDescent="0.3"/>
    <row r="160" spans="3:33" ht="16.5" thickBot="1" x14ac:dyDescent="0.3">
      <c r="AG160" s="41">
        <f>AG76+AG157</f>
        <v>7034.8547692307693</v>
      </c>
    </row>
  </sheetData>
  <mergeCells count="70">
    <mergeCell ref="C143:C156"/>
    <mergeCell ref="I143:I156"/>
    <mergeCell ref="O143:O156"/>
    <mergeCell ref="U143:U156"/>
    <mergeCell ref="AA143:AA156"/>
    <mergeCell ref="C133:C142"/>
    <mergeCell ref="I133:I142"/>
    <mergeCell ref="O133:O142"/>
    <mergeCell ref="U133:U142"/>
    <mergeCell ref="AA133:AA142"/>
    <mergeCell ref="C101:C132"/>
    <mergeCell ref="I101:I132"/>
    <mergeCell ref="O101:O132"/>
    <mergeCell ref="U101:U132"/>
    <mergeCell ref="AA101:AA132"/>
    <mergeCell ref="C87:C99"/>
    <mergeCell ref="I87:I99"/>
    <mergeCell ref="O87:O99"/>
    <mergeCell ref="U87:U99"/>
    <mergeCell ref="AA87:AA99"/>
    <mergeCell ref="D86:G86"/>
    <mergeCell ref="J86:M86"/>
    <mergeCell ref="P86:S86"/>
    <mergeCell ref="V86:Y86"/>
    <mergeCell ref="AB86:AE86"/>
    <mergeCell ref="Q82:S84"/>
    <mergeCell ref="U82:V85"/>
    <mergeCell ref="W82:Y84"/>
    <mergeCell ref="AA82:AB85"/>
    <mergeCell ref="AC82:AE84"/>
    <mergeCell ref="C82:D85"/>
    <mergeCell ref="E82:G84"/>
    <mergeCell ref="I82:J85"/>
    <mergeCell ref="K82:M84"/>
    <mergeCell ref="O82:P85"/>
    <mergeCell ref="C9:C20"/>
    <mergeCell ref="C22:C52"/>
    <mergeCell ref="C53:C62"/>
    <mergeCell ref="C63:C75"/>
    <mergeCell ref="I4:J7"/>
    <mergeCell ref="I63:I75"/>
    <mergeCell ref="D8:G8"/>
    <mergeCell ref="C4:D7"/>
    <mergeCell ref="E4:G6"/>
    <mergeCell ref="K4:M6"/>
    <mergeCell ref="J8:M8"/>
    <mergeCell ref="I9:I20"/>
    <mergeCell ref="I22:I52"/>
    <mergeCell ref="I53:I62"/>
    <mergeCell ref="O53:O62"/>
    <mergeCell ref="O63:O75"/>
    <mergeCell ref="U4:V7"/>
    <mergeCell ref="W4:Y6"/>
    <mergeCell ref="V8:Y8"/>
    <mergeCell ref="U9:U20"/>
    <mergeCell ref="U22:U52"/>
    <mergeCell ref="U53:U62"/>
    <mergeCell ref="U63:U75"/>
    <mergeCell ref="O4:P7"/>
    <mergeCell ref="Q4:S6"/>
    <mergeCell ref="P8:S8"/>
    <mergeCell ref="O9:O20"/>
    <mergeCell ref="O22:O52"/>
    <mergeCell ref="AA53:AA62"/>
    <mergeCell ref="AA63:AA75"/>
    <mergeCell ref="AA4:AB7"/>
    <mergeCell ref="AC4:AE6"/>
    <mergeCell ref="AB8:AE8"/>
    <mergeCell ref="AA9:AA20"/>
    <mergeCell ref="AA22:AA52"/>
  </mergeCells>
  <pageMargins left="0.25" right="0.25" top="0.75" bottom="0.75" header="0.3" footer="0.3"/>
  <pageSetup paperSize="9" scale="30" fitToWidth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2:AJ164"/>
  <sheetViews>
    <sheetView zoomScaleNormal="100" workbookViewId="0">
      <selection activeCell="E85" sqref="E85:AG161"/>
    </sheetView>
  </sheetViews>
  <sheetFormatPr defaultRowHeight="15" x14ac:dyDescent="0.25"/>
  <cols>
    <col min="4" max="4" width="1.140625" customWidth="1"/>
    <col min="5" max="5" width="13.5703125" customWidth="1"/>
    <col min="6" max="6" width="47.140625" customWidth="1"/>
    <col min="7" max="7" width="13.42578125" customWidth="1"/>
    <col min="8" max="8" width="10.28515625" bestFit="1" customWidth="1"/>
    <col min="9" max="9" width="12.7109375" customWidth="1"/>
    <col min="11" max="11" width="15.140625" customWidth="1"/>
    <col min="12" max="12" width="40" customWidth="1"/>
    <col min="13" max="13" width="12.28515625" customWidth="1"/>
    <col min="14" max="14" width="10.28515625" bestFit="1" customWidth="1"/>
    <col min="15" max="15" width="13.7109375" customWidth="1"/>
    <col min="17" max="17" width="15.42578125" customWidth="1"/>
    <col min="18" max="18" width="28.7109375" customWidth="1"/>
    <col min="19" max="19" width="14.140625" customWidth="1"/>
    <col min="20" max="20" width="10.28515625" bestFit="1" customWidth="1"/>
    <col min="21" max="21" width="13" customWidth="1"/>
    <col min="23" max="23" width="14.85546875" customWidth="1"/>
    <col min="24" max="24" width="32.140625" customWidth="1"/>
    <col min="25" max="25" width="14.85546875" customWidth="1"/>
    <col min="26" max="26" width="10.28515625" bestFit="1" customWidth="1"/>
    <col min="27" max="27" width="14.140625" customWidth="1"/>
    <col min="29" max="29" width="15.42578125" customWidth="1"/>
    <col min="30" max="30" width="33.5703125" customWidth="1"/>
    <col min="31" max="31" width="14.140625" customWidth="1"/>
    <col min="32" max="32" width="10.28515625" bestFit="1" customWidth="1"/>
    <col min="33" max="33" width="15.28515625" customWidth="1"/>
    <col min="35" max="35" width="10.28515625" bestFit="1" customWidth="1"/>
  </cols>
  <sheetData>
    <row r="2" spans="5:36" ht="28.5" x14ac:dyDescent="0.45">
      <c r="U2" s="71" t="s">
        <v>294</v>
      </c>
    </row>
    <row r="4" spans="5:36" ht="15" customHeight="1" x14ac:dyDescent="0.4">
      <c r="E4" s="130" t="s">
        <v>8</v>
      </c>
      <c r="F4" s="131"/>
      <c r="G4" s="130" t="s">
        <v>65</v>
      </c>
      <c r="H4" s="134"/>
      <c r="I4" s="131"/>
      <c r="J4" s="79"/>
      <c r="K4" s="130" t="s">
        <v>8</v>
      </c>
      <c r="L4" s="131"/>
      <c r="M4" s="130" t="s">
        <v>96</v>
      </c>
      <c r="N4" s="134"/>
      <c r="O4" s="131"/>
      <c r="P4" s="79"/>
      <c r="Q4" s="130" t="s">
        <v>8</v>
      </c>
      <c r="R4" s="131"/>
      <c r="S4" s="130" t="s">
        <v>110</v>
      </c>
      <c r="T4" s="134"/>
      <c r="U4" s="131"/>
      <c r="V4" s="79"/>
      <c r="W4" s="130" t="s">
        <v>8</v>
      </c>
      <c r="X4" s="131"/>
      <c r="Y4" s="130" t="s">
        <v>123</v>
      </c>
      <c r="Z4" s="134"/>
      <c r="AA4" s="131"/>
      <c r="AB4" s="79"/>
      <c r="AC4" s="130" t="s">
        <v>8</v>
      </c>
      <c r="AD4" s="131"/>
      <c r="AE4" s="130" t="s">
        <v>131</v>
      </c>
      <c r="AF4" s="134"/>
      <c r="AG4" s="131"/>
      <c r="AH4" s="79"/>
      <c r="AI4" s="79"/>
      <c r="AJ4" s="79"/>
    </row>
    <row r="5" spans="5:36" ht="15" customHeight="1" x14ac:dyDescent="0.4">
      <c r="E5" s="132"/>
      <c r="F5" s="133"/>
      <c r="G5" s="132"/>
      <c r="H5" s="135"/>
      <c r="I5" s="133"/>
      <c r="J5" s="79"/>
      <c r="K5" s="132"/>
      <c r="L5" s="133"/>
      <c r="M5" s="132"/>
      <c r="N5" s="135"/>
      <c r="O5" s="133"/>
      <c r="P5" s="79"/>
      <c r="Q5" s="132"/>
      <c r="R5" s="133"/>
      <c r="S5" s="132"/>
      <c r="T5" s="135"/>
      <c r="U5" s="133"/>
      <c r="V5" s="79"/>
      <c r="W5" s="132"/>
      <c r="X5" s="133"/>
      <c r="Y5" s="132"/>
      <c r="Z5" s="135"/>
      <c r="AA5" s="133"/>
      <c r="AB5" s="79"/>
      <c r="AC5" s="132"/>
      <c r="AD5" s="133"/>
      <c r="AE5" s="132"/>
      <c r="AF5" s="135"/>
      <c r="AG5" s="133"/>
      <c r="AH5" s="79"/>
      <c r="AI5" s="79"/>
      <c r="AJ5" s="79"/>
    </row>
    <row r="6" spans="5:36" ht="15" customHeight="1" x14ac:dyDescent="0.4">
      <c r="E6" s="132"/>
      <c r="F6" s="133"/>
      <c r="G6" s="136"/>
      <c r="H6" s="137"/>
      <c r="I6" s="138"/>
      <c r="J6" s="79"/>
      <c r="K6" s="132"/>
      <c r="L6" s="133"/>
      <c r="M6" s="136"/>
      <c r="N6" s="137"/>
      <c r="O6" s="138"/>
      <c r="P6" s="79"/>
      <c r="Q6" s="132"/>
      <c r="R6" s="133"/>
      <c r="S6" s="136"/>
      <c r="T6" s="137"/>
      <c r="U6" s="138"/>
      <c r="V6" s="79"/>
      <c r="W6" s="132"/>
      <c r="X6" s="133"/>
      <c r="Y6" s="136"/>
      <c r="Z6" s="137"/>
      <c r="AA6" s="138"/>
      <c r="AB6" s="79"/>
      <c r="AC6" s="132"/>
      <c r="AD6" s="133"/>
      <c r="AE6" s="136"/>
      <c r="AF6" s="137"/>
      <c r="AG6" s="138"/>
      <c r="AH6" s="79"/>
      <c r="AI6" s="79"/>
      <c r="AJ6" s="79"/>
    </row>
    <row r="7" spans="5:36" ht="26.25" x14ac:dyDescent="0.4">
      <c r="E7" s="132"/>
      <c r="F7" s="133"/>
      <c r="G7" s="72" t="s">
        <v>148</v>
      </c>
      <c r="H7" s="72" t="s">
        <v>48</v>
      </c>
      <c r="I7" s="72" t="s">
        <v>49</v>
      </c>
      <c r="J7" s="79"/>
      <c r="K7" s="132"/>
      <c r="L7" s="133"/>
      <c r="M7" s="72" t="s">
        <v>148</v>
      </c>
      <c r="N7" s="72" t="s">
        <v>48</v>
      </c>
      <c r="O7" s="72" t="s">
        <v>49</v>
      </c>
      <c r="P7" s="79"/>
      <c r="Q7" s="132"/>
      <c r="R7" s="133"/>
      <c r="S7" s="72" t="s">
        <v>148</v>
      </c>
      <c r="T7" s="72" t="s">
        <v>48</v>
      </c>
      <c r="U7" s="72" t="s">
        <v>49</v>
      </c>
      <c r="V7" s="79"/>
      <c r="W7" s="132"/>
      <c r="X7" s="133"/>
      <c r="Y7" s="72" t="s">
        <v>148</v>
      </c>
      <c r="Z7" s="72" t="s">
        <v>48</v>
      </c>
      <c r="AA7" s="72" t="s">
        <v>49</v>
      </c>
      <c r="AB7" s="79"/>
      <c r="AC7" s="132"/>
      <c r="AD7" s="133"/>
      <c r="AE7" s="72" t="s">
        <v>148</v>
      </c>
      <c r="AF7" s="72" t="s">
        <v>48</v>
      </c>
      <c r="AG7" s="72" t="s">
        <v>49</v>
      </c>
      <c r="AH7" s="79"/>
      <c r="AI7" s="79"/>
      <c r="AJ7" s="79"/>
    </row>
    <row r="8" spans="5:36" ht="20.25" customHeight="1" x14ac:dyDescent="0.4">
      <c r="E8" s="80"/>
      <c r="F8" s="139" t="s">
        <v>23</v>
      </c>
      <c r="G8" s="139"/>
      <c r="H8" s="139"/>
      <c r="I8" s="139"/>
      <c r="J8" s="79"/>
      <c r="K8" s="80"/>
      <c r="L8" s="139" t="s">
        <v>23</v>
      </c>
      <c r="M8" s="139"/>
      <c r="N8" s="139"/>
      <c r="O8" s="139"/>
      <c r="P8" s="79"/>
      <c r="Q8" s="80"/>
      <c r="R8" s="139" t="s">
        <v>23</v>
      </c>
      <c r="S8" s="139"/>
      <c r="T8" s="139"/>
      <c r="U8" s="139"/>
      <c r="V8" s="79"/>
      <c r="W8" s="80"/>
      <c r="X8" s="139" t="s">
        <v>23</v>
      </c>
      <c r="Y8" s="139"/>
      <c r="Z8" s="139"/>
      <c r="AA8" s="139"/>
      <c r="AB8" s="79"/>
      <c r="AC8" s="80"/>
      <c r="AD8" s="139" t="s">
        <v>23</v>
      </c>
      <c r="AE8" s="139"/>
      <c r="AF8" s="139"/>
      <c r="AG8" s="139"/>
      <c r="AH8" s="79"/>
      <c r="AI8" s="79"/>
      <c r="AJ8" s="79"/>
    </row>
    <row r="9" spans="5:36" ht="25.5" customHeight="1" x14ac:dyDescent="0.4">
      <c r="E9" s="127" t="s">
        <v>90</v>
      </c>
      <c r="F9" s="73" t="s">
        <v>57</v>
      </c>
      <c r="G9" s="73">
        <v>200</v>
      </c>
      <c r="H9" s="72"/>
      <c r="I9" s="72"/>
      <c r="J9" s="79"/>
      <c r="K9" s="127" t="s">
        <v>90</v>
      </c>
      <c r="L9" s="73" t="s">
        <v>124</v>
      </c>
      <c r="M9" s="73">
        <v>200</v>
      </c>
      <c r="N9" s="72"/>
      <c r="O9" s="72"/>
      <c r="P9" s="79"/>
      <c r="Q9" s="127" t="s">
        <v>90</v>
      </c>
      <c r="R9" s="73" t="s">
        <v>97</v>
      </c>
      <c r="S9" s="73">
        <v>200</v>
      </c>
      <c r="T9" s="72"/>
      <c r="U9" s="72"/>
      <c r="V9" s="79"/>
      <c r="W9" s="127" t="s">
        <v>90</v>
      </c>
      <c r="X9" s="73" t="s">
        <v>132</v>
      </c>
      <c r="Y9" s="73">
        <v>200</v>
      </c>
      <c r="Z9" s="72"/>
      <c r="AA9" s="72"/>
      <c r="AB9" s="79"/>
      <c r="AC9" s="127" t="s">
        <v>90</v>
      </c>
      <c r="AD9" s="73" t="s">
        <v>111</v>
      </c>
      <c r="AE9" s="73">
        <v>200</v>
      </c>
      <c r="AF9" s="72"/>
      <c r="AG9" s="72"/>
      <c r="AH9" s="79"/>
      <c r="AI9" s="79"/>
      <c r="AJ9" s="79"/>
    </row>
    <row r="10" spans="5:36" ht="25.5" customHeight="1" x14ac:dyDescent="0.4">
      <c r="E10" s="128"/>
      <c r="F10" s="72" t="s">
        <v>58</v>
      </c>
      <c r="G10" s="72">
        <v>20</v>
      </c>
      <c r="H10" s="72">
        <v>130</v>
      </c>
      <c r="I10" s="81">
        <f t="shared" ref="I10:I13" si="0">G10*H10/1000</f>
        <v>2.6</v>
      </c>
      <c r="J10" s="79"/>
      <c r="K10" s="128"/>
      <c r="L10" s="72" t="s">
        <v>125</v>
      </c>
      <c r="M10" s="72">
        <v>20</v>
      </c>
      <c r="N10" s="72">
        <v>190</v>
      </c>
      <c r="O10" s="81">
        <f t="shared" ref="O10:O13" si="1">M10*N10/1000</f>
        <v>3.8</v>
      </c>
      <c r="P10" s="79"/>
      <c r="Q10" s="128"/>
      <c r="R10" s="72" t="s">
        <v>98</v>
      </c>
      <c r="S10" s="72">
        <v>20</v>
      </c>
      <c r="T10" s="72">
        <v>130</v>
      </c>
      <c r="U10" s="81">
        <f t="shared" ref="U10:U13" si="2">S10*T10/1000</f>
        <v>2.6</v>
      </c>
      <c r="V10" s="79"/>
      <c r="W10" s="128"/>
      <c r="X10" s="72" t="s">
        <v>133</v>
      </c>
      <c r="Y10" s="72">
        <v>20</v>
      </c>
      <c r="Z10" s="72">
        <v>105</v>
      </c>
      <c r="AA10" s="81">
        <f t="shared" ref="AA10:AA13" si="3">Y10*Z10/1000</f>
        <v>2.1</v>
      </c>
      <c r="AB10" s="79"/>
      <c r="AC10" s="128"/>
      <c r="AD10" s="72" t="s">
        <v>112</v>
      </c>
      <c r="AE10" s="72">
        <v>20</v>
      </c>
      <c r="AF10" s="72">
        <v>150</v>
      </c>
      <c r="AG10" s="81">
        <f t="shared" ref="AG10:AG13" si="4">AE10*AF10/1000</f>
        <v>3</v>
      </c>
      <c r="AH10" s="79"/>
      <c r="AI10" s="79"/>
      <c r="AJ10" s="79"/>
    </row>
    <row r="11" spans="5:36" ht="27.75" customHeight="1" x14ac:dyDescent="0.4">
      <c r="E11" s="128"/>
      <c r="F11" s="72" t="s">
        <v>59</v>
      </c>
      <c r="G11" s="72">
        <v>150</v>
      </c>
      <c r="H11" s="72">
        <v>215</v>
      </c>
      <c r="I11" s="81">
        <f t="shared" si="0"/>
        <v>32.25</v>
      </c>
      <c r="J11" s="79"/>
      <c r="K11" s="128"/>
      <c r="L11" s="72" t="s">
        <v>59</v>
      </c>
      <c r="M11" s="72">
        <v>150</v>
      </c>
      <c r="N11" s="72">
        <v>215</v>
      </c>
      <c r="O11" s="81">
        <f t="shared" si="1"/>
        <v>32.25</v>
      </c>
      <c r="P11" s="79"/>
      <c r="Q11" s="128"/>
      <c r="R11" s="72" t="s">
        <v>59</v>
      </c>
      <c r="S11" s="72">
        <v>150</v>
      </c>
      <c r="T11" s="72">
        <v>215</v>
      </c>
      <c r="U11" s="81">
        <f t="shared" si="2"/>
        <v>32.25</v>
      </c>
      <c r="V11" s="79"/>
      <c r="W11" s="128"/>
      <c r="X11" s="72" t="s">
        <v>59</v>
      </c>
      <c r="Y11" s="72">
        <v>150</v>
      </c>
      <c r="Z11" s="72">
        <v>215</v>
      </c>
      <c r="AA11" s="81">
        <f t="shared" si="3"/>
        <v>32.25</v>
      </c>
      <c r="AB11" s="79"/>
      <c r="AC11" s="128"/>
      <c r="AD11" s="72" t="s">
        <v>59</v>
      </c>
      <c r="AE11" s="72">
        <v>150</v>
      </c>
      <c r="AF11" s="72">
        <v>215</v>
      </c>
      <c r="AG11" s="81">
        <f t="shared" si="4"/>
        <v>32.25</v>
      </c>
      <c r="AH11" s="79"/>
      <c r="AI11" s="79"/>
      <c r="AJ11" s="79"/>
    </row>
    <row r="12" spans="5:36" ht="23.25" customHeight="1" x14ac:dyDescent="0.4">
      <c r="E12" s="128"/>
      <c r="F12" s="72" t="s">
        <v>60</v>
      </c>
      <c r="G12" s="72">
        <v>4</v>
      </c>
      <c r="H12" s="72">
        <v>1400</v>
      </c>
      <c r="I12" s="81">
        <f t="shared" si="0"/>
        <v>5.6</v>
      </c>
      <c r="J12" s="79"/>
      <c r="K12" s="128"/>
      <c r="L12" s="72" t="s">
        <v>60</v>
      </c>
      <c r="M12" s="72">
        <v>4</v>
      </c>
      <c r="N12" s="72">
        <v>1400</v>
      </c>
      <c r="O12" s="81">
        <f t="shared" si="1"/>
        <v>5.6</v>
      </c>
      <c r="P12" s="79"/>
      <c r="Q12" s="128"/>
      <c r="R12" s="72" t="s">
        <v>60</v>
      </c>
      <c r="S12" s="72">
        <v>4</v>
      </c>
      <c r="T12" s="72">
        <v>1400</v>
      </c>
      <c r="U12" s="81">
        <f t="shared" si="2"/>
        <v>5.6</v>
      </c>
      <c r="V12" s="79"/>
      <c r="W12" s="128"/>
      <c r="X12" s="72" t="s">
        <v>60</v>
      </c>
      <c r="Y12" s="72">
        <v>4</v>
      </c>
      <c r="Z12" s="72">
        <v>1400</v>
      </c>
      <c r="AA12" s="81">
        <f t="shared" si="3"/>
        <v>5.6</v>
      </c>
      <c r="AB12" s="79"/>
      <c r="AC12" s="128"/>
      <c r="AD12" s="72" t="s">
        <v>60</v>
      </c>
      <c r="AE12" s="72">
        <v>4</v>
      </c>
      <c r="AF12" s="72">
        <v>1400</v>
      </c>
      <c r="AG12" s="81">
        <f t="shared" si="4"/>
        <v>5.6</v>
      </c>
      <c r="AH12" s="79"/>
      <c r="AI12" s="79"/>
      <c r="AJ12" s="79"/>
    </row>
    <row r="13" spans="5:36" ht="24" customHeight="1" x14ac:dyDescent="0.4">
      <c r="E13" s="128"/>
      <c r="F13" s="72" t="s">
        <v>61</v>
      </c>
      <c r="G13" s="72">
        <v>5</v>
      </c>
      <c r="H13" s="72">
        <v>180</v>
      </c>
      <c r="I13" s="81">
        <f t="shared" si="0"/>
        <v>0.9</v>
      </c>
      <c r="J13" s="79"/>
      <c r="K13" s="128"/>
      <c r="L13" s="72" t="s">
        <v>61</v>
      </c>
      <c r="M13" s="72">
        <v>5</v>
      </c>
      <c r="N13" s="72">
        <v>180</v>
      </c>
      <c r="O13" s="81">
        <f t="shared" si="1"/>
        <v>0.9</v>
      </c>
      <c r="P13" s="79"/>
      <c r="Q13" s="128"/>
      <c r="R13" s="72" t="s">
        <v>61</v>
      </c>
      <c r="S13" s="72">
        <v>10</v>
      </c>
      <c r="T13" s="72">
        <v>180</v>
      </c>
      <c r="U13" s="81">
        <f t="shared" si="2"/>
        <v>1.8</v>
      </c>
      <c r="V13" s="79"/>
      <c r="W13" s="128"/>
      <c r="X13" s="72" t="s">
        <v>61</v>
      </c>
      <c r="Y13" s="72">
        <v>5</v>
      </c>
      <c r="Z13" s="72">
        <v>180</v>
      </c>
      <c r="AA13" s="81">
        <f t="shared" si="3"/>
        <v>0.9</v>
      </c>
      <c r="AB13" s="79"/>
      <c r="AC13" s="128"/>
      <c r="AD13" s="72" t="s">
        <v>61</v>
      </c>
      <c r="AE13" s="72">
        <v>5</v>
      </c>
      <c r="AF13" s="72">
        <v>180</v>
      </c>
      <c r="AG13" s="81">
        <f t="shared" si="4"/>
        <v>0.9</v>
      </c>
      <c r="AH13" s="79"/>
      <c r="AI13" s="79"/>
      <c r="AJ13" s="79"/>
    </row>
    <row r="14" spans="5:36" ht="23.25" customHeight="1" x14ac:dyDescent="0.4">
      <c r="E14" s="128"/>
      <c r="F14" s="73" t="s">
        <v>99</v>
      </c>
      <c r="G14" s="73">
        <v>200</v>
      </c>
      <c r="H14" s="72"/>
      <c r="I14" s="72"/>
      <c r="J14" s="79"/>
      <c r="K14" s="128"/>
      <c r="L14" s="73" t="s">
        <v>95</v>
      </c>
      <c r="M14" s="73">
        <v>200</v>
      </c>
      <c r="N14" s="72"/>
      <c r="O14" s="72"/>
      <c r="P14" s="79"/>
      <c r="Q14" s="128"/>
      <c r="R14" s="73" t="s">
        <v>99</v>
      </c>
      <c r="S14" s="73">
        <v>200</v>
      </c>
      <c r="T14" s="72"/>
      <c r="U14" s="72"/>
      <c r="V14" s="79"/>
      <c r="W14" s="128"/>
      <c r="X14" s="73" t="s">
        <v>95</v>
      </c>
      <c r="Y14" s="73">
        <v>200</v>
      </c>
      <c r="Z14" s="72"/>
      <c r="AA14" s="72"/>
      <c r="AB14" s="79"/>
      <c r="AC14" s="128"/>
      <c r="AD14" s="73" t="s">
        <v>99</v>
      </c>
      <c r="AE14" s="73">
        <v>200</v>
      </c>
      <c r="AF14" s="72"/>
      <c r="AG14" s="72"/>
      <c r="AH14" s="79"/>
      <c r="AI14" s="79"/>
      <c r="AJ14" s="79"/>
    </row>
    <row r="15" spans="5:36" ht="25.5" customHeight="1" x14ac:dyDescent="0.4">
      <c r="E15" s="128"/>
      <c r="F15" s="72" t="s">
        <v>59</v>
      </c>
      <c r="G15" s="72">
        <v>100</v>
      </c>
      <c r="H15" s="72">
        <v>215</v>
      </c>
      <c r="I15" s="81">
        <f t="shared" ref="I15" si="5">G15*H15/1000</f>
        <v>21.5</v>
      </c>
      <c r="J15" s="79"/>
      <c r="K15" s="128"/>
      <c r="L15" s="72" t="s">
        <v>59</v>
      </c>
      <c r="M15" s="72">
        <v>100</v>
      </c>
      <c r="N15" s="72">
        <v>215</v>
      </c>
      <c r="O15" s="81">
        <f t="shared" ref="O15" si="6">M15*N15/1000</f>
        <v>21.5</v>
      </c>
      <c r="P15" s="79"/>
      <c r="Q15" s="128"/>
      <c r="R15" s="72" t="s">
        <v>59</v>
      </c>
      <c r="S15" s="72">
        <v>100</v>
      </c>
      <c r="T15" s="72">
        <v>215</v>
      </c>
      <c r="U15" s="81">
        <f t="shared" ref="U15" si="7">S15*T15/1000</f>
        <v>21.5</v>
      </c>
      <c r="V15" s="79"/>
      <c r="W15" s="128"/>
      <c r="X15" s="72" t="s">
        <v>59</v>
      </c>
      <c r="Y15" s="72">
        <v>100</v>
      </c>
      <c r="Z15" s="72">
        <v>215</v>
      </c>
      <c r="AA15" s="81">
        <f t="shared" ref="AA15" si="8">Y15*Z15/1000</f>
        <v>21.5</v>
      </c>
      <c r="AB15" s="79"/>
      <c r="AC15" s="128"/>
      <c r="AD15" s="72" t="s">
        <v>59</v>
      </c>
      <c r="AE15" s="72">
        <v>100</v>
      </c>
      <c r="AF15" s="72">
        <v>215</v>
      </c>
      <c r="AG15" s="81">
        <f t="shared" ref="AG15" si="9">AE15*AF15/1000</f>
        <v>21.5</v>
      </c>
      <c r="AH15" s="79"/>
      <c r="AI15" s="79"/>
      <c r="AJ15" s="79"/>
    </row>
    <row r="16" spans="5:36" ht="21.75" customHeight="1" x14ac:dyDescent="0.4">
      <c r="E16" s="128"/>
      <c r="F16" s="72" t="s">
        <v>100</v>
      </c>
      <c r="G16" s="72">
        <v>2</v>
      </c>
      <c r="H16" s="72">
        <v>1300</v>
      </c>
      <c r="I16" s="81">
        <f>G16*H16/100</f>
        <v>26</v>
      </c>
      <c r="J16" s="79"/>
      <c r="K16" s="128"/>
      <c r="L16" s="72" t="s">
        <v>62</v>
      </c>
      <c r="M16" s="72">
        <v>2</v>
      </c>
      <c r="N16" s="72">
        <v>240</v>
      </c>
      <c r="O16" s="81">
        <f>M16*N16/100</f>
        <v>4.8</v>
      </c>
      <c r="P16" s="79"/>
      <c r="Q16" s="128"/>
      <c r="R16" s="72" t="s">
        <v>100</v>
      </c>
      <c r="S16" s="72">
        <v>2</v>
      </c>
      <c r="T16" s="72">
        <v>1300</v>
      </c>
      <c r="U16" s="81">
        <f>S16*T16/100</f>
        <v>26</v>
      </c>
      <c r="V16" s="79"/>
      <c r="W16" s="128"/>
      <c r="X16" s="72" t="s">
        <v>62</v>
      </c>
      <c r="Y16" s="72">
        <v>2</v>
      </c>
      <c r="Z16" s="72">
        <v>240</v>
      </c>
      <c r="AA16" s="81">
        <f>Y16*Z16/100</f>
        <v>4.8</v>
      </c>
      <c r="AB16" s="79"/>
      <c r="AC16" s="128"/>
      <c r="AD16" s="72" t="s">
        <v>100</v>
      </c>
      <c r="AE16" s="72">
        <v>2</v>
      </c>
      <c r="AF16" s="72">
        <v>1300</v>
      </c>
      <c r="AG16" s="81">
        <f>AE16*AF16/100</f>
        <v>26</v>
      </c>
      <c r="AH16" s="79"/>
      <c r="AI16" s="79"/>
      <c r="AJ16" s="79"/>
    </row>
    <row r="17" spans="5:36" ht="20.25" customHeight="1" x14ac:dyDescent="0.4">
      <c r="E17" s="128"/>
      <c r="F17" s="72" t="s">
        <v>61</v>
      </c>
      <c r="G17" s="72">
        <v>10</v>
      </c>
      <c r="H17" s="72">
        <v>180</v>
      </c>
      <c r="I17" s="81">
        <f t="shared" ref="I17" si="10">G17*H17/1000</f>
        <v>1.8</v>
      </c>
      <c r="J17" s="79"/>
      <c r="K17" s="128"/>
      <c r="L17" s="72" t="s">
        <v>61</v>
      </c>
      <c r="M17" s="72">
        <v>10</v>
      </c>
      <c r="N17" s="72">
        <v>180</v>
      </c>
      <c r="O17" s="81">
        <f t="shared" ref="O17" si="11">M17*N17/1000</f>
        <v>1.8</v>
      </c>
      <c r="P17" s="79"/>
      <c r="Q17" s="128"/>
      <c r="R17" s="72" t="s">
        <v>61</v>
      </c>
      <c r="S17" s="72">
        <v>10</v>
      </c>
      <c r="T17" s="72">
        <v>180</v>
      </c>
      <c r="U17" s="81">
        <f t="shared" ref="U17" si="12">S17*T17/1000</f>
        <v>1.8</v>
      </c>
      <c r="V17" s="79"/>
      <c r="W17" s="128"/>
      <c r="X17" s="72" t="s">
        <v>61</v>
      </c>
      <c r="Y17" s="72">
        <v>10</v>
      </c>
      <c r="Z17" s="72">
        <v>180</v>
      </c>
      <c r="AA17" s="81">
        <f t="shared" ref="AA17" si="13">Y17*Z17/1000</f>
        <v>1.8</v>
      </c>
      <c r="AB17" s="79"/>
      <c r="AC17" s="128"/>
      <c r="AD17" s="72" t="s">
        <v>61</v>
      </c>
      <c r="AE17" s="72">
        <v>10</v>
      </c>
      <c r="AF17" s="72">
        <v>180</v>
      </c>
      <c r="AG17" s="81">
        <f t="shared" ref="AG17" si="14">AE17*AF17/1000</f>
        <v>1.8</v>
      </c>
      <c r="AH17" s="79"/>
      <c r="AI17" s="79"/>
      <c r="AJ17" s="79"/>
    </row>
    <row r="18" spans="5:36" ht="27" customHeight="1" x14ac:dyDescent="0.4">
      <c r="E18" s="128"/>
      <c r="F18" s="72" t="s">
        <v>63</v>
      </c>
      <c r="G18" s="72">
        <v>50</v>
      </c>
      <c r="H18" s="72">
        <v>75</v>
      </c>
      <c r="I18" s="81">
        <f>G18*H18/400</f>
        <v>9.375</v>
      </c>
      <c r="J18" s="79"/>
      <c r="K18" s="128"/>
      <c r="L18" s="72" t="s">
        <v>63</v>
      </c>
      <c r="M18" s="72">
        <v>50</v>
      </c>
      <c r="N18" s="72">
        <v>75</v>
      </c>
      <c r="O18" s="81">
        <f>M18*N18/400</f>
        <v>9.375</v>
      </c>
      <c r="P18" s="79"/>
      <c r="Q18" s="128"/>
      <c r="R18" s="72" t="s">
        <v>63</v>
      </c>
      <c r="S18" s="72">
        <v>50</v>
      </c>
      <c r="T18" s="72">
        <v>75</v>
      </c>
      <c r="U18" s="81">
        <f>S18*T18/400</f>
        <v>9.375</v>
      </c>
      <c r="V18" s="79"/>
      <c r="W18" s="128"/>
      <c r="X18" s="72" t="s">
        <v>63</v>
      </c>
      <c r="Y18" s="72">
        <v>50</v>
      </c>
      <c r="Z18" s="72">
        <v>75</v>
      </c>
      <c r="AA18" s="81">
        <f>Y18*Z18/400</f>
        <v>9.375</v>
      </c>
      <c r="AB18" s="79"/>
      <c r="AC18" s="128"/>
      <c r="AD18" s="72" t="s">
        <v>63</v>
      </c>
      <c r="AE18" s="72">
        <v>50</v>
      </c>
      <c r="AF18" s="72">
        <v>75</v>
      </c>
      <c r="AG18" s="81">
        <f>AE18*AF18/400</f>
        <v>9.375</v>
      </c>
      <c r="AH18" s="79"/>
      <c r="AI18" s="79"/>
      <c r="AJ18" s="79"/>
    </row>
    <row r="19" spans="5:36" ht="21.75" customHeight="1" x14ac:dyDescent="0.4">
      <c r="E19" s="128"/>
      <c r="F19" s="72" t="s">
        <v>60</v>
      </c>
      <c r="G19" s="72">
        <v>5</v>
      </c>
      <c r="H19" s="72">
        <v>1400</v>
      </c>
      <c r="I19" s="81">
        <f t="shared" ref="I19:I20" si="15">G19*H19/1000</f>
        <v>7</v>
      </c>
      <c r="J19" s="79"/>
      <c r="K19" s="128"/>
      <c r="L19" s="72" t="s">
        <v>60</v>
      </c>
      <c r="M19" s="72">
        <v>5</v>
      </c>
      <c r="N19" s="72">
        <v>1400</v>
      </c>
      <c r="O19" s="81">
        <f t="shared" ref="O19" si="16">M19*N19/1000</f>
        <v>7</v>
      </c>
      <c r="P19" s="79"/>
      <c r="Q19" s="128"/>
      <c r="R19" s="72" t="s">
        <v>60</v>
      </c>
      <c r="S19" s="72">
        <v>5</v>
      </c>
      <c r="T19" s="72">
        <v>1400</v>
      </c>
      <c r="U19" s="81">
        <f t="shared" ref="U19:U20" si="17">S19*T19/1000</f>
        <v>7</v>
      </c>
      <c r="V19" s="79"/>
      <c r="W19" s="128"/>
      <c r="X19" s="72" t="s">
        <v>60</v>
      </c>
      <c r="Y19" s="72">
        <v>5</v>
      </c>
      <c r="Z19" s="72">
        <v>1400</v>
      </c>
      <c r="AA19" s="81">
        <f t="shared" ref="AA19" si="18">Y19*Z19/1000</f>
        <v>7</v>
      </c>
      <c r="AB19" s="79"/>
      <c r="AC19" s="128"/>
      <c r="AD19" s="72" t="s">
        <v>60</v>
      </c>
      <c r="AE19" s="72">
        <v>5</v>
      </c>
      <c r="AF19" s="72">
        <v>1400</v>
      </c>
      <c r="AG19" s="81">
        <f t="shared" ref="AG19:AG20" si="19">AE19*AF19/1000</f>
        <v>7</v>
      </c>
      <c r="AH19" s="79"/>
      <c r="AI19" s="79"/>
      <c r="AJ19" s="79"/>
    </row>
    <row r="20" spans="5:36" ht="27" customHeight="1" x14ac:dyDescent="0.4">
      <c r="E20" s="129"/>
      <c r="F20" s="72" t="s">
        <v>64</v>
      </c>
      <c r="G20" s="72">
        <v>5</v>
      </c>
      <c r="H20" s="72">
        <v>3085</v>
      </c>
      <c r="I20" s="81">
        <f t="shared" si="15"/>
        <v>15.425000000000001</v>
      </c>
      <c r="J20" s="79"/>
      <c r="K20" s="129"/>
      <c r="L20" s="72" t="s">
        <v>82</v>
      </c>
      <c r="M20" s="72">
        <v>25</v>
      </c>
      <c r="N20" s="72">
        <v>30</v>
      </c>
      <c r="O20" s="81">
        <f>M20*N20/50</f>
        <v>15</v>
      </c>
      <c r="P20" s="79"/>
      <c r="Q20" s="129"/>
      <c r="R20" s="72" t="s">
        <v>64</v>
      </c>
      <c r="S20" s="72">
        <v>5</v>
      </c>
      <c r="T20" s="72">
        <v>3085</v>
      </c>
      <c r="U20" s="81">
        <f t="shared" si="17"/>
        <v>15.425000000000001</v>
      </c>
      <c r="V20" s="79"/>
      <c r="W20" s="129"/>
      <c r="X20" s="72" t="s">
        <v>82</v>
      </c>
      <c r="Y20" s="72">
        <v>25</v>
      </c>
      <c r="Z20" s="72">
        <v>30</v>
      </c>
      <c r="AA20" s="81">
        <f>Y20*Z20/50</f>
        <v>15</v>
      </c>
      <c r="AB20" s="79"/>
      <c r="AC20" s="129"/>
      <c r="AD20" s="72" t="s">
        <v>64</v>
      </c>
      <c r="AE20" s="72">
        <v>5</v>
      </c>
      <c r="AF20" s="72">
        <v>3085</v>
      </c>
      <c r="AG20" s="81">
        <f t="shared" si="19"/>
        <v>15.425000000000001</v>
      </c>
      <c r="AH20" s="79"/>
      <c r="AI20" s="79"/>
      <c r="AJ20" s="79"/>
    </row>
    <row r="21" spans="5:36" ht="23.25" customHeight="1" x14ac:dyDescent="0.4">
      <c r="E21" s="80" t="s">
        <v>91</v>
      </c>
      <c r="F21" s="73" t="s">
        <v>261</v>
      </c>
      <c r="G21" s="73">
        <v>60</v>
      </c>
      <c r="H21" s="72">
        <v>0</v>
      </c>
      <c r="I21" s="81">
        <f>G21*H21/1000</f>
        <v>0</v>
      </c>
      <c r="J21" s="79"/>
      <c r="K21" s="80" t="s">
        <v>91</v>
      </c>
      <c r="L21" s="73" t="s">
        <v>261</v>
      </c>
      <c r="M21" s="73">
        <v>60</v>
      </c>
      <c r="N21" s="72">
        <v>0</v>
      </c>
      <c r="O21" s="81">
        <f>M21*N21/1000</f>
        <v>0</v>
      </c>
      <c r="P21" s="79"/>
      <c r="Q21" s="80" t="s">
        <v>91</v>
      </c>
      <c r="R21" s="73" t="s">
        <v>261</v>
      </c>
      <c r="S21" s="73">
        <v>60</v>
      </c>
      <c r="T21" s="72">
        <v>0</v>
      </c>
      <c r="U21" s="81">
        <f>S21*T21/1000</f>
        <v>0</v>
      </c>
      <c r="V21" s="79"/>
      <c r="W21" s="80" t="s">
        <v>91</v>
      </c>
      <c r="X21" s="73" t="s">
        <v>261</v>
      </c>
      <c r="Y21" s="73">
        <v>60</v>
      </c>
      <c r="Z21" s="72">
        <v>0</v>
      </c>
      <c r="AA21" s="81">
        <f>Y21*Z21/1000</f>
        <v>0</v>
      </c>
      <c r="AB21" s="79"/>
      <c r="AC21" s="80" t="s">
        <v>91</v>
      </c>
      <c r="AD21" s="73" t="s">
        <v>261</v>
      </c>
      <c r="AE21" s="73">
        <v>60</v>
      </c>
      <c r="AF21" s="72">
        <v>0</v>
      </c>
      <c r="AG21" s="81">
        <f>AE21*AF21/1000</f>
        <v>0</v>
      </c>
      <c r="AH21" s="79"/>
      <c r="AI21" s="79"/>
      <c r="AJ21" s="79"/>
    </row>
    <row r="22" spans="5:36" ht="20.25" customHeight="1" x14ac:dyDescent="0.4">
      <c r="E22" s="127" t="s">
        <v>92</v>
      </c>
      <c r="F22" s="73" t="s">
        <v>244</v>
      </c>
      <c r="G22" s="73">
        <v>60</v>
      </c>
      <c r="H22" s="72">
        <v>245</v>
      </c>
      <c r="I22" s="81">
        <f>G22*H22/500</f>
        <v>29.4</v>
      </c>
      <c r="J22" s="79"/>
      <c r="K22" s="127" t="s">
        <v>92</v>
      </c>
      <c r="L22" s="73" t="s">
        <v>247</v>
      </c>
      <c r="M22" s="73">
        <v>60</v>
      </c>
      <c r="N22" s="72"/>
      <c r="O22" s="72"/>
      <c r="P22" s="79"/>
      <c r="Q22" s="127" t="s">
        <v>92</v>
      </c>
      <c r="R22" s="73" t="s">
        <v>114</v>
      </c>
      <c r="S22" s="73">
        <v>60</v>
      </c>
      <c r="T22" s="72"/>
      <c r="U22" s="72"/>
      <c r="V22" s="79"/>
      <c r="W22" s="127" t="s">
        <v>92</v>
      </c>
      <c r="X22" s="73" t="s">
        <v>251</v>
      </c>
      <c r="Y22" s="73">
        <v>60</v>
      </c>
      <c r="Z22" s="72"/>
      <c r="AA22" s="72"/>
      <c r="AB22" s="79"/>
      <c r="AC22" s="127" t="s">
        <v>92</v>
      </c>
      <c r="AD22" s="73" t="s">
        <v>247</v>
      </c>
      <c r="AE22" s="73">
        <v>60</v>
      </c>
      <c r="AF22" s="72"/>
      <c r="AG22" s="72"/>
      <c r="AH22" s="79"/>
      <c r="AI22" s="79"/>
      <c r="AJ22" s="79"/>
    </row>
    <row r="23" spans="5:36" ht="24" customHeight="1" x14ac:dyDescent="0.4">
      <c r="E23" s="128"/>
      <c r="F23" s="73" t="s">
        <v>115</v>
      </c>
      <c r="G23" s="73">
        <v>200</v>
      </c>
      <c r="H23" s="72"/>
      <c r="I23" s="72"/>
      <c r="J23" s="79"/>
      <c r="K23" s="128"/>
      <c r="L23" s="72" t="s">
        <v>66</v>
      </c>
      <c r="M23" s="72">
        <v>30</v>
      </c>
      <c r="N23" s="72"/>
      <c r="O23" s="81">
        <f t="shared" ref="O23:O29" si="20">M23*N23/1000</f>
        <v>0</v>
      </c>
      <c r="P23" s="79"/>
      <c r="Q23" s="128"/>
      <c r="R23" s="72" t="s">
        <v>102</v>
      </c>
      <c r="S23" s="72">
        <v>70</v>
      </c>
      <c r="T23" s="72">
        <v>160</v>
      </c>
      <c r="U23" s="81">
        <f t="shared" ref="U23:U25" si="21">S23*T23/1000</f>
        <v>11.2</v>
      </c>
      <c r="V23" s="79"/>
      <c r="W23" s="128"/>
      <c r="X23" s="72" t="s">
        <v>73</v>
      </c>
      <c r="Y23" s="72">
        <v>75</v>
      </c>
      <c r="Z23" s="72">
        <v>135</v>
      </c>
      <c r="AA23" s="81">
        <f t="shared" ref="AA23:AA25" si="22">Y23*Z23/1000</f>
        <v>10.125</v>
      </c>
      <c r="AB23" s="79"/>
      <c r="AC23" s="128"/>
      <c r="AD23" s="72" t="s">
        <v>66</v>
      </c>
      <c r="AE23" s="72">
        <v>30</v>
      </c>
      <c r="AF23" s="72">
        <v>220</v>
      </c>
      <c r="AG23" s="81">
        <f t="shared" ref="AG23:AG26" si="23">AE23*AF23/1000</f>
        <v>6.6</v>
      </c>
      <c r="AH23" s="79"/>
      <c r="AI23" s="79"/>
      <c r="AJ23" s="79"/>
    </row>
    <row r="24" spans="5:36" ht="19.5" customHeight="1" x14ac:dyDescent="0.4">
      <c r="E24" s="128"/>
      <c r="F24" s="72" t="s">
        <v>101</v>
      </c>
      <c r="G24" s="72">
        <v>25</v>
      </c>
      <c r="H24" s="72">
        <v>1450</v>
      </c>
      <c r="I24" s="81">
        <f t="shared" ref="I24:I31" si="24">G24*H24/1000</f>
        <v>36.25</v>
      </c>
      <c r="J24" s="79"/>
      <c r="K24" s="128"/>
      <c r="L24" s="72" t="s">
        <v>248</v>
      </c>
      <c r="M24" s="72">
        <v>30</v>
      </c>
      <c r="N24" s="72"/>
      <c r="O24" s="81">
        <f t="shared" si="20"/>
        <v>0</v>
      </c>
      <c r="P24" s="79"/>
      <c r="Q24" s="128"/>
      <c r="R24" s="72" t="s">
        <v>67</v>
      </c>
      <c r="S24" s="72">
        <v>4</v>
      </c>
      <c r="T24" s="72">
        <v>380</v>
      </c>
      <c r="U24" s="81">
        <f t="shared" si="21"/>
        <v>1.52</v>
      </c>
      <c r="V24" s="79"/>
      <c r="W24" s="128"/>
      <c r="X24" s="72" t="s">
        <v>68</v>
      </c>
      <c r="Y24" s="72">
        <v>5</v>
      </c>
      <c r="Z24" s="72">
        <v>125</v>
      </c>
      <c r="AA24" s="81">
        <f t="shared" si="22"/>
        <v>0.625</v>
      </c>
      <c r="AB24" s="79"/>
      <c r="AC24" s="128"/>
      <c r="AD24" s="72" t="s">
        <v>248</v>
      </c>
      <c r="AE24" s="72">
        <v>30</v>
      </c>
      <c r="AF24" s="72">
        <v>220</v>
      </c>
      <c r="AG24" s="81">
        <f t="shared" si="23"/>
        <v>6.6</v>
      </c>
      <c r="AH24" s="79"/>
      <c r="AI24" s="79"/>
      <c r="AJ24" s="79"/>
    </row>
    <row r="25" spans="5:36" ht="20.25" customHeight="1" x14ac:dyDescent="0.4">
      <c r="E25" s="128"/>
      <c r="F25" s="72" t="s">
        <v>102</v>
      </c>
      <c r="G25" s="72">
        <v>50</v>
      </c>
      <c r="H25" s="72">
        <v>400</v>
      </c>
      <c r="I25" s="81">
        <f t="shared" si="24"/>
        <v>20</v>
      </c>
      <c r="J25" s="79"/>
      <c r="K25" s="128"/>
      <c r="L25" s="72" t="s">
        <v>68</v>
      </c>
      <c r="M25" s="72">
        <v>5</v>
      </c>
      <c r="N25" s="72"/>
      <c r="O25" s="81">
        <f t="shared" si="20"/>
        <v>0</v>
      </c>
      <c r="P25" s="79"/>
      <c r="Q25" s="128"/>
      <c r="R25" s="72" t="s">
        <v>68</v>
      </c>
      <c r="S25" s="72">
        <v>5</v>
      </c>
      <c r="T25" s="72">
        <v>125</v>
      </c>
      <c r="U25" s="81">
        <f t="shared" si="21"/>
        <v>0.625</v>
      </c>
      <c r="V25" s="79"/>
      <c r="W25" s="128"/>
      <c r="X25" s="72" t="s">
        <v>67</v>
      </c>
      <c r="Y25" s="72">
        <v>3</v>
      </c>
      <c r="Z25" s="72">
        <v>380</v>
      </c>
      <c r="AA25" s="81">
        <f t="shared" si="22"/>
        <v>1.1399999999999999</v>
      </c>
      <c r="AB25" s="79"/>
      <c r="AC25" s="128"/>
      <c r="AD25" s="72" t="s">
        <v>68</v>
      </c>
      <c r="AE25" s="72">
        <v>5</v>
      </c>
      <c r="AF25" s="72">
        <v>125</v>
      </c>
      <c r="AG25" s="81">
        <f t="shared" si="23"/>
        <v>0.625</v>
      </c>
      <c r="AH25" s="79"/>
      <c r="AI25" s="79"/>
      <c r="AJ25" s="79"/>
    </row>
    <row r="26" spans="5:36" ht="21.75" customHeight="1" x14ac:dyDescent="0.4">
      <c r="E26" s="128"/>
      <c r="F26" s="72" t="s">
        <v>68</v>
      </c>
      <c r="G26" s="72">
        <v>10</v>
      </c>
      <c r="H26" s="72">
        <v>125</v>
      </c>
      <c r="I26" s="81">
        <f t="shared" si="24"/>
        <v>1.25</v>
      </c>
      <c r="J26" s="79"/>
      <c r="K26" s="128"/>
      <c r="L26" s="72" t="s">
        <v>67</v>
      </c>
      <c r="M26" s="72">
        <v>3</v>
      </c>
      <c r="N26" s="72"/>
      <c r="O26" s="72">
        <f t="shared" si="20"/>
        <v>0</v>
      </c>
      <c r="P26" s="79"/>
      <c r="Q26" s="128"/>
      <c r="R26" s="73" t="s">
        <v>250</v>
      </c>
      <c r="S26" s="73">
        <v>200</v>
      </c>
      <c r="T26" s="72"/>
      <c r="U26" s="72"/>
      <c r="V26" s="79"/>
      <c r="W26" s="128"/>
      <c r="X26" s="73" t="s">
        <v>135</v>
      </c>
      <c r="Y26" s="73">
        <v>200</v>
      </c>
      <c r="Z26" s="72"/>
      <c r="AA26" s="72"/>
      <c r="AB26" s="79"/>
      <c r="AC26" s="128"/>
      <c r="AD26" s="72" t="s">
        <v>67</v>
      </c>
      <c r="AE26" s="72">
        <v>3</v>
      </c>
      <c r="AF26" s="72">
        <v>380</v>
      </c>
      <c r="AG26" s="81">
        <f t="shared" si="23"/>
        <v>1.1399999999999999</v>
      </c>
      <c r="AH26" s="79"/>
      <c r="AI26" s="79"/>
      <c r="AJ26" s="79"/>
    </row>
    <row r="27" spans="5:36" ht="24" customHeight="1" x14ac:dyDescent="0.4">
      <c r="E27" s="128"/>
      <c r="F27" s="72" t="s">
        <v>73</v>
      </c>
      <c r="G27" s="72">
        <v>10</v>
      </c>
      <c r="H27" s="72">
        <v>135</v>
      </c>
      <c r="I27" s="81">
        <f t="shared" si="24"/>
        <v>1.35</v>
      </c>
      <c r="J27" s="79"/>
      <c r="K27" s="128"/>
      <c r="L27" s="73" t="s">
        <v>249</v>
      </c>
      <c r="M27" s="73">
        <v>200</v>
      </c>
      <c r="N27" s="72"/>
      <c r="O27" s="81">
        <f t="shared" si="20"/>
        <v>0</v>
      </c>
      <c r="P27" s="79"/>
      <c r="Q27" s="128"/>
      <c r="R27" s="72" t="s">
        <v>101</v>
      </c>
      <c r="S27" s="72">
        <v>25</v>
      </c>
      <c r="T27" s="72">
        <v>1450</v>
      </c>
      <c r="U27" s="81">
        <f t="shared" ref="U27:U32" si="25">S27*T27/1000</f>
        <v>36.25</v>
      </c>
      <c r="V27" s="79"/>
      <c r="W27" s="128"/>
      <c r="X27" s="72" t="s">
        <v>84</v>
      </c>
      <c r="Y27" s="72">
        <v>10</v>
      </c>
      <c r="Z27" s="72">
        <v>680</v>
      </c>
      <c r="AA27" s="81">
        <f>Y27*Z27/500</f>
        <v>13.6</v>
      </c>
      <c r="AB27" s="79"/>
      <c r="AC27" s="128"/>
      <c r="AD27" s="73" t="s">
        <v>127</v>
      </c>
      <c r="AE27" s="73">
        <v>200</v>
      </c>
      <c r="AF27" s="72"/>
      <c r="AG27" s="72"/>
      <c r="AH27" s="79"/>
      <c r="AI27" s="79"/>
      <c r="AJ27" s="79"/>
    </row>
    <row r="28" spans="5:36" ht="21.75" customHeight="1" x14ac:dyDescent="0.4">
      <c r="E28" s="128"/>
      <c r="F28" s="72" t="s">
        <v>67</v>
      </c>
      <c r="G28" s="72">
        <v>2</v>
      </c>
      <c r="H28" s="72">
        <v>380</v>
      </c>
      <c r="I28" s="81">
        <f t="shared" si="24"/>
        <v>0.76</v>
      </c>
      <c r="J28" s="79"/>
      <c r="K28" s="128"/>
      <c r="L28" s="72" t="s">
        <v>101</v>
      </c>
      <c r="M28" s="72">
        <v>25</v>
      </c>
      <c r="N28" s="72"/>
      <c r="O28" s="81">
        <f t="shared" si="20"/>
        <v>0</v>
      </c>
      <c r="P28" s="79"/>
      <c r="Q28" s="128"/>
      <c r="R28" s="72" t="s">
        <v>72</v>
      </c>
      <c r="S28" s="72">
        <v>80</v>
      </c>
      <c r="T28" s="72">
        <v>135</v>
      </c>
      <c r="U28" s="81">
        <f t="shared" si="25"/>
        <v>10.8</v>
      </c>
      <c r="V28" s="79"/>
      <c r="W28" s="128"/>
      <c r="X28" s="72" t="s">
        <v>101</v>
      </c>
      <c r="Y28" s="72">
        <v>25</v>
      </c>
      <c r="Z28" s="72">
        <v>1450</v>
      </c>
      <c r="AA28" s="81">
        <f t="shared" ref="AA28:AA32" si="26">Y28*Z28/1000</f>
        <v>36.25</v>
      </c>
      <c r="AB28" s="79"/>
      <c r="AC28" s="128"/>
      <c r="AD28" s="72" t="s">
        <v>86</v>
      </c>
      <c r="AE28" s="72">
        <v>15</v>
      </c>
      <c r="AF28" s="72">
        <v>110</v>
      </c>
      <c r="AG28" s="81">
        <f t="shared" ref="AG28:AG34" si="27">AE28*AF28/1000</f>
        <v>1.65</v>
      </c>
      <c r="AH28" s="79"/>
      <c r="AI28" s="79"/>
      <c r="AJ28" s="79"/>
    </row>
    <row r="29" spans="5:36" ht="21.75" customHeight="1" x14ac:dyDescent="0.4">
      <c r="E29" s="128"/>
      <c r="F29" s="72" t="s">
        <v>60</v>
      </c>
      <c r="G29" s="72">
        <v>4</v>
      </c>
      <c r="H29" s="72">
        <v>1400</v>
      </c>
      <c r="I29" s="81">
        <f t="shared" si="24"/>
        <v>5.6</v>
      </c>
      <c r="J29" s="79"/>
      <c r="K29" s="128"/>
      <c r="L29" s="72" t="s">
        <v>116</v>
      </c>
      <c r="M29" s="72">
        <v>15</v>
      </c>
      <c r="N29" s="72"/>
      <c r="O29" s="81">
        <f t="shared" si="20"/>
        <v>0</v>
      </c>
      <c r="P29" s="79"/>
      <c r="Q29" s="128"/>
      <c r="R29" s="72" t="s">
        <v>68</v>
      </c>
      <c r="S29" s="72">
        <v>10</v>
      </c>
      <c r="T29" s="72">
        <v>125</v>
      </c>
      <c r="U29" s="81">
        <f t="shared" si="25"/>
        <v>1.25</v>
      </c>
      <c r="V29" s="79"/>
      <c r="W29" s="128"/>
      <c r="X29" s="72" t="s">
        <v>68</v>
      </c>
      <c r="Y29" s="72">
        <v>10</v>
      </c>
      <c r="Z29" s="72">
        <v>125</v>
      </c>
      <c r="AA29" s="81">
        <f t="shared" si="26"/>
        <v>1.25</v>
      </c>
      <c r="AB29" s="79"/>
      <c r="AC29" s="128"/>
      <c r="AD29" s="72" t="s">
        <v>101</v>
      </c>
      <c r="AE29" s="72">
        <v>25</v>
      </c>
      <c r="AF29" s="72">
        <v>1450</v>
      </c>
      <c r="AG29" s="81">
        <f t="shared" si="27"/>
        <v>36.25</v>
      </c>
      <c r="AH29" s="79"/>
      <c r="AI29" s="79"/>
      <c r="AJ29" s="79"/>
    </row>
    <row r="30" spans="5:36" ht="27" customHeight="1" x14ac:dyDescent="0.4">
      <c r="E30" s="128"/>
      <c r="F30" s="72" t="s">
        <v>103</v>
      </c>
      <c r="G30" s="72">
        <v>2</v>
      </c>
      <c r="H30" s="72">
        <v>420</v>
      </c>
      <c r="I30" s="81">
        <f t="shared" si="24"/>
        <v>0.84</v>
      </c>
      <c r="J30" s="79"/>
      <c r="K30" s="128"/>
      <c r="L30" s="72" t="s">
        <v>82</v>
      </c>
      <c r="M30" s="72">
        <v>6</v>
      </c>
      <c r="N30" s="72">
        <v>30</v>
      </c>
      <c r="O30" s="81">
        <f>M30*N30/50</f>
        <v>3.6</v>
      </c>
      <c r="P30" s="79"/>
      <c r="Q30" s="128"/>
      <c r="R30" s="72" t="s">
        <v>73</v>
      </c>
      <c r="S30" s="72">
        <v>10</v>
      </c>
      <c r="T30" s="72">
        <v>135</v>
      </c>
      <c r="U30" s="81">
        <f t="shared" si="25"/>
        <v>1.35</v>
      </c>
      <c r="V30" s="79"/>
      <c r="W30" s="128"/>
      <c r="X30" s="72" t="s">
        <v>73</v>
      </c>
      <c r="Y30" s="72">
        <v>10</v>
      </c>
      <c r="Z30" s="72">
        <v>135</v>
      </c>
      <c r="AA30" s="81">
        <f t="shared" si="26"/>
        <v>1.35</v>
      </c>
      <c r="AB30" s="79"/>
      <c r="AC30" s="128"/>
      <c r="AD30" s="72" t="s">
        <v>68</v>
      </c>
      <c r="AE30" s="72">
        <v>10</v>
      </c>
      <c r="AF30" s="72">
        <v>125</v>
      </c>
      <c r="AG30" s="81">
        <f t="shared" si="27"/>
        <v>1.25</v>
      </c>
      <c r="AH30" s="79"/>
      <c r="AI30" s="79"/>
      <c r="AJ30" s="79"/>
    </row>
    <row r="31" spans="5:36" ht="25.5" customHeight="1" x14ac:dyDescent="0.4">
      <c r="E31" s="128"/>
      <c r="F31" s="72" t="s">
        <v>72</v>
      </c>
      <c r="G31" s="72">
        <v>80</v>
      </c>
      <c r="H31" s="72">
        <v>135</v>
      </c>
      <c r="I31" s="81">
        <f t="shared" si="24"/>
        <v>10.8</v>
      </c>
      <c r="J31" s="79"/>
      <c r="K31" s="128"/>
      <c r="L31" s="72" t="s">
        <v>67</v>
      </c>
      <c r="M31" s="72">
        <v>4</v>
      </c>
      <c r="N31" s="72"/>
      <c r="O31" s="81">
        <f t="shared" ref="O31:O32" si="28">M31*N31/1000</f>
        <v>0</v>
      </c>
      <c r="P31" s="79"/>
      <c r="Q31" s="128"/>
      <c r="R31" s="72" t="s">
        <v>104</v>
      </c>
      <c r="S31" s="72">
        <v>15</v>
      </c>
      <c r="T31" s="72">
        <v>295</v>
      </c>
      <c r="U31" s="81">
        <f t="shared" si="25"/>
        <v>4.4249999999999998</v>
      </c>
      <c r="V31" s="79"/>
      <c r="W31" s="128"/>
      <c r="X31" s="72" t="s">
        <v>67</v>
      </c>
      <c r="Y31" s="72">
        <v>2</v>
      </c>
      <c r="Z31" s="72">
        <v>380</v>
      </c>
      <c r="AA31" s="81">
        <f t="shared" si="26"/>
        <v>0.76</v>
      </c>
      <c r="AB31" s="79"/>
      <c r="AC31" s="128"/>
      <c r="AD31" s="72" t="s">
        <v>73</v>
      </c>
      <c r="AE31" s="72">
        <v>10</v>
      </c>
      <c r="AF31" s="72">
        <v>135</v>
      </c>
      <c r="AG31" s="81">
        <f t="shared" si="27"/>
        <v>1.35</v>
      </c>
      <c r="AH31" s="79"/>
      <c r="AI31" s="79"/>
      <c r="AJ31" s="79"/>
    </row>
    <row r="32" spans="5:36" ht="23.25" customHeight="1" x14ac:dyDescent="0.4">
      <c r="E32" s="128"/>
      <c r="F32" s="72" t="s">
        <v>63</v>
      </c>
      <c r="G32" s="72">
        <v>60</v>
      </c>
      <c r="H32" s="72">
        <v>75</v>
      </c>
      <c r="I32" s="81">
        <f>G32*H32/400</f>
        <v>11.25</v>
      </c>
      <c r="J32" s="79"/>
      <c r="K32" s="128"/>
      <c r="L32" s="72" t="s">
        <v>60</v>
      </c>
      <c r="M32" s="72">
        <v>3</v>
      </c>
      <c r="N32" s="72"/>
      <c r="O32" s="81">
        <f t="shared" si="28"/>
        <v>0</v>
      </c>
      <c r="P32" s="79"/>
      <c r="Q32" s="128"/>
      <c r="R32" s="72" t="s">
        <v>60</v>
      </c>
      <c r="S32" s="72">
        <v>4</v>
      </c>
      <c r="T32" s="72">
        <v>1400</v>
      </c>
      <c r="U32" s="81">
        <f t="shared" si="25"/>
        <v>5.6</v>
      </c>
      <c r="V32" s="79"/>
      <c r="W32" s="128"/>
      <c r="X32" s="72" t="s">
        <v>60</v>
      </c>
      <c r="Y32" s="72">
        <v>4</v>
      </c>
      <c r="Z32" s="72">
        <v>1400</v>
      </c>
      <c r="AA32" s="81">
        <f t="shared" si="26"/>
        <v>5.6</v>
      </c>
      <c r="AB32" s="79"/>
      <c r="AC32" s="128"/>
      <c r="AD32" s="72" t="s">
        <v>67</v>
      </c>
      <c r="AE32" s="72">
        <v>5</v>
      </c>
      <c r="AF32" s="72">
        <v>380</v>
      </c>
      <c r="AG32" s="81">
        <f t="shared" si="27"/>
        <v>1.9</v>
      </c>
      <c r="AH32" s="79"/>
      <c r="AI32" s="79"/>
      <c r="AJ32" s="79"/>
    </row>
    <row r="33" spans="5:36" ht="31.5" customHeight="1" x14ac:dyDescent="0.4">
      <c r="E33" s="128"/>
      <c r="F33" s="73" t="s">
        <v>74</v>
      </c>
      <c r="G33" s="73">
        <v>230</v>
      </c>
      <c r="H33" s="72"/>
      <c r="I33" s="72"/>
      <c r="J33" s="79"/>
      <c r="K33" s="128"/>
      <c r="L33" s="72" t="s">
        <v>63</v>
      </c>
      <c r="M33" s="72">
        <v>60</v>
      </c>
      <c r="N33" s="72">
        <v>75</v>
      </c>
      <c r="O33" s="81">
        <f>M33*N33/400</f>
        <v>11.25</v>
      </c>
      <c r="P33" s="79"/>
      <c r="Q33" s="128"/>
      <c r="R33" s="72" t="s">
        <v>67</v>
      </c>
      <c r="S33" s="72">
        <v>3</v>
      </c>
      <c r="T33" s="72">
        <v>380</v>
      </c>
      <c r="U33" s="81">
        <f>S33*T33/50</f>
        <v>22.8</v>
      </c>
      <c r="V33" s="79"/>
      <c r="W33" s="128"/>
      <c r="X33" s="72" t="s">
        <v>72</v>
      </c>
      <c r="Y33" s="72">
        <v>80</v>
      </c>
      <c r="Z33" s="72">
        <v>135</v>
      </c>
      <c r="AA33" s="81">
        <f>Y33*Z33/1000</f>
        <v>10.8</v>
      </c>
      <c r="AB33" s="79"/>
      <c r="AC33" s="128"/>
      <c r="AD33" s="72" t="s">
        <v>60</v>
      </c>
      <c r="AE33" s="72">
        <v>4</v>
      </c>
      <c r="AF33" s="72">
        <v>1400</v>
      </c>
      <c r="AG33" s="81">
        <f t="shared" si="27"/>
        <v>5.6</v>
      </c>
      <c r="AH33" s="79"/>
      <c r="AI33" s="79"/>
      <c r="AJ33" s="79"/>
    </row>
    <row r="34" spans="5:36" ht="23.25" customHeight="1" x14ac:dyDescent="0.4">
      <c r="E34" s="128"/>
      <c r="F34" s="72" t="s">
        <v>69</v>
      </c>
      <c r="G34" s="72">
        <v>95</v>
      </c>
      <c r="H34" s="72">
        <v>940</v>
      </c>
      <c r="I34" s="81">
        <f t="shared" ref="I34:I39" si="29">G34*H34/1000</f>
        <v>89.3</v>
      </c>
      <c r="J34" s="79"/>
      <c r="K34" s="128"/>
      <c r="L34" s="73" t="s">
        <v>117</v>
      </c>
      <c r="M34" s="73">
        <v>230</v>
      </c>
      <c r="N34" s="72"/>
      <c r="O34" s="72"/>
      <c r="P34" s="79"/>
      <c r="Q34" s="128"/>
      <c r="R34" s="72" t="s">
        <v>63</v>
      </c>
      <c r="S34" s="72">
        <v>60</v>
      </c>
      <c r="T34" s="72">
        <v>75</v>
      </c>
      <c r="U34" s="81">
        <f>S34*T34/400</f>
        <v>11.25</v>
      </c>
      <c r="V34" s="79"/>
      <c r="W34" s="128"/>
      <c r="X34" s="72" t="s">
        <v>136</v>
      </c>
      <c r="Y34" s="72">
        <v>10</v>
      </c>
      <c r="Z34" s="72">
        <v>100</v>
      </c>
      <c r="AA34" s="81">
        <f>Y34*Z34/1000</f>
        <v>1</v>
      </c>
      <c r="AB34" s="79"/>
      <c r="AC34" s="128"/>
      <c r="AD34" s="72" t="s">
        <v>72</v>
      </c>
      <c r="AE34" s="72">
        <v>80</v>
      </c>
      <c r="AF34" s="72">
        <v>135</v>
      </c>
      <c r="AG34" s="81">
        <f t="shared" si="27"/>
        <v>10.8</v>
      </c>
      <c r="AH34" s="79"/>
      <c r="AI34" s="79"/>
      <c r="AJ34" s="79"/>
    </row>
    <row r="35" spans="5:36" ht="21.75" customHeight="1" x14ac:dyDescent="0.4">
      <c r="E35" s="128"/>
      <c r="F35" s="72" t="s">
        <v>75</v>
      </c>
      <c r="G35" s="72">
        <v>45</v>
      </c>
      <c r="H35" s="72">
        <v>345</v>
      </c>
      <c r="I35" s="81">
        <f t="shared" si="29"/>
        <v>15.525</v>
      </c>
      <c r="J35" s="79"/>
      <c r="K35" s="128"/>
      <c r="L35" s="72" t="s">
        <v>101</v>
      </c>
      <c r="M35" s="72">
        <v>95</v>
      </c>
      <c r="N35" s="72">
        <v>1450</v>
      </c>
      <c r="O35" s="81">
        <f t="shared" ref="O35:O37" si="30">M35*N35/1000</f>
        <v>137.75</v>
      </c>
      <c r="P35" s="79"/>
      <c r="Q35" s="128"/>
      <c r="R35" s="73" t="s">
        <v>165</v>
      </c>
      <c r="S35" s="72">
        <v>230</v>
      </c>
      <c r="T35" s="72"/>
      <c r="U35" s="81"/>
      <c r="V35" s="79"/>
      <c r="W35" s="128"/>
      <c r="X35" s="72" t="s">
        <v>137</v>
      </c>
      <c r="Y35" s="72">
        <v>20</v>
      </c>
      <c r="Z35" s="72">
        <v>380</v>
      </c>
      <c r="AA35" s="81">
        <f>Y35*Z35/1000</f>
        <v>7.6</v>
      </c>
      <c r="AB35" s="79"/>
      <c r="AC35" s="128"/>
      <c r="AD35" s="72" t="s">
        <v>63</v>
      </c>
      <c r="AE35" s="72">
        <v>60</v>
      </c>
      <c r="AF35" s="72">
        <v>75</v>
      </c>
      <c r="AG35" s="81">
        <f>AE35*AF35/400</f>
        <v>11.25</v>
      </c>
      <c r="AH35" s="79"/>
      <c r="AI35" s="79"/>
      <c r="AJ35" s="79"/>
    </row>
    <row r="36" spans="5:36" ht="31.5" customHeight="1" x14ac:dyDescent="0.4">
      <c r="E36" s="128"/>
      <c r="F36" s="72" t="s">
        <v>60</v>
      </c>
      <c r="G36" s="72">
        <v>5</v>
      </c>
      <c r="H36" s="72">
        <v>1400</v>
      </c>
      <c r="I36" s="81">
        <f t="shared" si="29"/>
        <v>7</v>
      </c>
      <c r="J36" s="79"/>
      <c r="K36" s="128"/>
      <c r="L36" s="72" t="s">
        <v>72</v>
      </c>
      <c r="M36" s="72">
        <v>180</v>
      </c>
      <c r="N36" s="72">
        <v>135</v>
      </c>
      <c r="O36" s="81">
        <f t="shared" si="30"/>
        <v>24.3</v>
      </c>
      <c r="P36" s="79"/>
      <c r="Q36" s="128"/>
      <c r="R36" s="72" t="s">
        <v>101</v>
      </c>
      <c r="S36" s="72">
        <v>95</v>
      </c>
      <c r="T36" s="72">
        <v>1450</v>
      </c>
      <c r="U36" s="81">
        <f t="shared" ref="U36:U40" si="31">S36*T36/1000</f>
        <v>137.75</v>
      </c>
      <c r="V36" s="79"/>
      <c r="W36" s="128"/>
      <c r="X36" s="72" t="s">
        <v>63</v>
      </c>
      <c r="Y36" s="72">
        <v>60</v>
      </c>
      <c r="Z36" s="72">
        <v>75</v>
      </c>
      <c r="AA36" s="81">
        <f>Y36*Z36/400</f>
        <v>11.25</v>
      </c>
      <c r="AB36" s="79"/>
      <c r="AC36" s="128"/>
      <c r="AD36" s="73" t="s">
        <v>163</v>
      </c>
      <c r="AE36" s="72">
        <v>230</v>
      </c>
      <c r="AF36" s="72"/>
      <c r="AG36" s="81">
        <f t="shared" ref="AG36:AG46" si="32">AE36*AF36/1000</f>
        <v>0</v>
      </c>
      <c r="AH36" s="79"/>
      <c r="AI36" s="79"/>
      <c r="AJ36" s="79"/>
    </row>
    <row r="37" spans="5:36" ht="23.25" customHeight="1" x14ac:dyDescent="0.4">
      <c r="E37" s="128"/>
      <c r="F37" s="72" t="s">
        <v>67</v>
      </c>
      <c r="G37" s="72">
        <v>3</v>
      </c>
      <c r="H37" s="72">
        <v>380</v>
      </c>
      <c r="I37" s="81">
        <f t="shared" si="29"/>
        <v>1.1399999999999999</v>
      </c>
      <c r="J37" s="79"/>
      <c r="K37" s="128"/>
      <c r="L37" s="72" t="s">
        <v>68</v>
      </c>
      <c r="M37" s="72">
        <v>10</v>
      </c>
      <c r="N37" s="72">
        <v>125</v>
      </c>
      <c r="O37" s="81">
        <f t="shared" si="30"/>
        <v>1.25</v>
      </c>
      <c r="P37" s="79"/>
      <c r="Q37" s="128"/>
      <c r="R37" s="72" t="s">
        <v>80</v>
      </c>
      <c r="S37" s="72">
        <v>40</v>
      </c>
      <c r="T37" s="72">
        <v>150</v>
      </c>
      <c r="U37" s="81">
        <f t="shared" si="31"/>
        <v>6</v>
      </c>
      <c r="V37" s="79"/>
      <c r="W37" s="128"/>
      <c r="X37" s="73" t="s">
        <v>138</v>
      </c>
      <c r="Y37" s="73">
        <v>230</v>
      </c>
      <c r="Z37" s="72"/>
      <c r="AA37" s="72"/>
      <c r="AB37" s="79"/>
      <c r="AC37" s="128"/>
      <c r="AD37" s="72" t="s">
        <v>69</v>
      </c>
      <c r="AE37" s="72">
        <v>95</v>
      </c>
      <c r="AF37" s="72">
        <v>940</v>
      </c>
      <c r="AG37" s="81">
        <f t="shared" si="32"/>
        <v>89.3</v>
      </c>
      <c r="AH37" s="79"/>
      <c r="AI37" s="79"/>
      <c r="AJ37" s="79"/>
    </row>
    <row r="38" spans="5:36" ht="27" customHeight="1" x14ac:dyDescent="0.4">
      <c r="E38" s="128"/>
      <c r="F38" s="72" t="s">
        <v>68</v>
      </c>
      <c r="G38" s="72">
        <v>10</v>
      </c>
      <c r="H38" s="72">
        <v>125</v>
      </c>
      <c r="I38" s="81">
        <f t="shared" si="29"/>
        <v>1.25</v>
      </c>
      <c r="J38" s="79"/>
      <c r="K38" s="128"/>
      <c r="L38" s="72" t="s">
        <v>73</v>
      </c>
      <c r="M38" s="72">
        <v>10</v>
      </c>
      <c r="N38" s="72">
        <v>135</v>
      </c>
      <c r="O38" s="81">
        <f>M38*N38/50</f>
        <v>27</v>
      </c>
      <c r="P38" s="79"/>
      <c r="Q38" s="128"/>
      <c r="R38" s="72" t="s">
        <v>68</v>
      </c>
      <c r="S38" s="72">
        <v>10</v>
      </c>
      <c r="T38" s="72">
        <v>125</v>
      </c>
      <c r="U38" s="81">
        <f t="shared" si="31"/>
        <v>1.25</v>
      </c>
      <c r="V38" s="79"/>
      <c r="W38" s="128"/>
      <c r="X38" s="72" t="s">
        <v>130</v>
      </c>
      <c r="Y38" s="72">
        <v>120</v>
      </c>
      <c r="Z38" s="72">
        <v>1450</v>
      </c>
      <c r="AA38" s="81">
        <f t="shared" ref="AA38" si="33">Y38*Z38/1000</f>
        <v>174</v>
      </c>
      <c r="AB38" s="79"/>
      <c r="AC38" s="128"/>
      <c r="AD38" s="72" t="s">
        <v>59</v>
      </c>
      <c r="AE38" s="72">
        <v>10</v>
      </c>
      <c r="AF38" s="72">
        <v>215</v>
      </c>
      <c r="AG38" s="81">
        <f t="shared" si="32"/>
        <v>2.15</v>
      </c>
      <c r="AH38" s="79"/>
      <c r="AI38" s="79"/>
      <c r="AJ38" s="79"/>
    </row>
    <row r="39" spans="5:36" ht="24" customHeight="1" x14ac:dyDescent="0.4">
      <c r="E39" s="128"/>
      <c r="F39" s="72" t="s">
        <v>73</v>
      </c>
      <c r="G39" s="72">
        <v>15</v>
      </c>
      <c r="H39" s="72">
        <v>135</v>
      </c>
      <c r="I39" s="81">
        <f t="shared" si="29"/>
        <v>2.0249999999999999</v>
      </c>
      <c r="J39" s="79"/>
      <c r="K39" s="128"/>
      <c r="L39" s="72" t="s">
        <v>67</v>
      </c>
      <c r="M39" s="72">
        <v>5</v>
      </c>
      <c r="N39" s="72">
        <v>380</v>
      </c>
      <c r="O39" s="81">
        <f t="shared" ref="O39:O40" si="34">M39*N39/1000</f>
        <v>1.9</v>
      </c>
      <c r="P39" s="79"/>
      <c r="Q39" s="128"/>
      <c r="R39" s="72" t="s">
        <v>67</v>
      </c>
      <c r="S39" s="72">
        <v>4</v>
      </c>
      <c r="T39" s="72">
        <v>380</v>
      </c>
      <c r="U39" s="81">
        <f t="shared" si="31"/>
        <v>1.52</v>
      </c>
      <c r="V39" s="79"/>
      <c r="W39" s="128"/>
      <c r="X39" s="72" t="s">
        <v>82</v>
      </c>
      <c r="Y39" s="72">
        <v>6</v>
      </c>
      <c r="Z39" s="72">
        <v>30</v>
      </c>
      <c r="AA39" s="81">
        <f>Y39*Z39/50</f>
        <v>3.6</v>
      </c>
      <c r="AB39" s="79"/>
      <c r="AC39" s="128"/>
      <c r="AD39" s="72" t="s">
        <v>72</v>
      </c>
      <c r="AE39" s="72">
        <v>40</v>
      </c>
      <c r="AF39" s="72">
        <v>135</v>
      </c>
      <c r="AG39" s="81">
        <f t="shared" si="32"/>
        <v>5.4</v>
      </c>
      <c r="AH39" s="79"/>
      <c r="AI39" s="79"/>
      <c r="AJ39" s="79"/>
    </row>
    <row r="40" spans="5:36" ht="23.25" customHeight="1" x14ac:dyDescent="0.4">
      <c r="E40" s="128"/>
      <c r="F40" s="72" t="s">
        <v>76</v>
      </c>
      <c r="G40" s="72">
        <v>30</v>
      </c>
      <c r="H40" s="72">
        <v>92</v>
      </c>
      <c r="I40" s="81">
        <f>G40*H40/650</f>
        <v>4.2461538461538462</v>
      </c>
      <c r="J40" s="79"/>
      <c r="K40" s="128"/>
      <c r="L40" s="72" t="s">
        <v>60</v>
      </c>
      <c r="M40" s="72">
        <v>5</v>
      </c>
      <c r="N40" s="72">
        <v>1400</v>
      </c>
      <c r="O40" s="81">
        <f t="shared" si="34"/>
        <v>7</v>
      </c>
      <c r="P40" s="79"/>
      <c r="Q40" s="128"/>
      <c r="R40" s="72" t="s">
        <v>73</v>
      </c>
      <c r="S40" s="72">
        <v>10</v>
      </c>
      <c r="T40" s="72">
        <v>135</v>
      </c>
      <c r="U40" s="81">
        <f t="shared" si="31"/>
        <v>1.35</v>
      </c>
      <c r="V40" s="79"/>
      <c r="W40" s="128"/>
      <c r="X40" s="72" t="s">
        <v>68</v>
      </c>
      <c r="Y40" s="72">
        <v>10</v>
      </c>
      <c r="Z40" s="72">
        <v>125</v>
      </c>
      <c r="AA40" s="81">
        <f t="shared" ref="AA40" si="35">Y40*Z40/1000</f>
        <v>1.25</v>
      </c>
      <c r="AB40" s="79"/>
      <c r="AC40" s="128"/>
      <c r="AD40" s="72" t="s">
        <v>73</v>
      </c>
      <c r="AE40" s="72">
        <v>10</v>
      </c>
      <c r="AF40" s="72">
        <v>135</v>
      </c>
      <c r="AG40" s="81">
        <f t="shared" si="32"/>
        <v>1.35</v>
      </c>
      <c r="AH40" s="79"/>
      <c r="AI40" s="79"/>
      <c r="AJ40" s="79"/>
    </row>
    <row r="41" spans="5:36" ht="27" customHeight="1" x14ac:dyDescent="0.4">
      <c r="E41" s="128"/>
      <c r="F41" s="73" t="s">
        <v>77</v>
      </c>
      <c r="G41" s="73">
        <v>200</v>
      </c>
      <c r="H41" s="72"/>
      <c r="I41" s="72"/>
      <c r="J41" s="79"/>
      <c r="K41" s="128"/>
      <c r="L41" s="72" t="s">
        <v>76</v>
      </c>
      <c r="M41" s="72">
        <v>30</v>
      </c>
      <c r="N41" s="72">
        <v>92</v>
      </c>
      <c r="O41" s="81">
        <f>M41*N41/650</f>
        <v>4.2461538461538462</v>
      </c>
      <c r="P41" s="79"/>
      <c r="Q41" s="128"/>
      <c r="R41" s="72" t="s">
        <v>82</v>
      </c>
      <c r="S41" s="72">
        <v>6</v>
      </c>
      <c r="T41" s="72">
        <v>30</v>
      </c>
      <c r="U41" s="81">
        <f>S41*T41/50</f>
        <v>3.6</v>
      </c>
      <c r="V41" s="79"/>
      <c r="W41" s="128"/>
      <c r="X41" s="72" t="s">
        <v>67</v>
      </c>
      <c r="Y41" s="72">
        <v>4</v>
      </c>
      <c r="Z41" s="72">
        <v>380</v>
      </c>
      <c r="AA41" s="81">
        <f>Y41*Z41/50</f>
        <v>30.4</v>
      </c>
      <c r="AB41" s="79"/>
      <c r="AC41" s="128"/>
      <c r="AD41" s="72" t="s">
        <v>68</v>
      </c>
      <c r="AE41" s="72">
        <v>10</v>
      </c>
      <c r="AF41" s="72">
        <v>125</v>
      </c>
      <c r="AG41" s="81">
        <f t="shared" si="32"/>
        <v>1.25</v>
      </c>
      <c r="AH41" s="79"/>
      <c r="AI41" s="79"/>
      <c r="AJ41" s="79"/>
    </row>
    <row r="42" spans="5:36" ht="24" customHeight="1" x14ac:dyDescent="0.4">
      <c r="E42" s="128"/>
      <c r="F42" s="72" t="s">
        <v>61</v>
      </c>
      <c r="G42" s="72">
        <v>20</v>
      </c>
      <c r="H42" s="72">
        <v>180</v>
      </c>
      <c r="I42" s="81">
        <f t="shared" ref="I42:I44" si="36">G42*H42/1000</f>
        <v>3.6</v>
      </c>
      <c r="J42" s="79"/>
      <c r="K42" s="128"/>
      <c r="L42" s="73" t="s">
        <v>105</v>
      </c>
      <c r="M42" s="73">
        <v>200</v>
      </c>
      <c r="N42" s="72"/>
      <c r="O42" s="72"/>
      <c r="P42" s="79"/>
      <c r="Q42" s="128"/>
      <c r="R42" s="72" t="s">
        <v>83</v>
      </c>
      <c r="S42" s="72">
        <v>1</v>
      </c>
      <c r="T42" s="72">
        <v>180</v>
      </c>
      <c r="U42" s="81">
        <f>S42*T42/80</f>
        <v>2.25</v>
      </c>
      <c r="V42" s="79"/>
      <c r="W42" s="128"/>
      <c r="X42" s="72" t="s">
        <v>72</v>
      </c>
      <c r="Y42" s="72">
        <v>180</v>
      </c>
      <c r="Z42" s="72">
        <v>135</v>
      </c>
      <c r="AA42" s="81">
        <f t="shared" ref="AA42:AA43" si="37">Y42*Z42/1000</f>
        <v>24.3</v>
      </c>
      <c r="AB42" s="79"/>
      <c r="AC42" s="128"/>
      <c r="AD42" s="72" t="s">
        <v>67</v>
      </c>
      <c r="AE42" s="72">
        <v>3</v>
      </c>
      <c r="AF42" s="72">
        <v>380</v>
      </c>
      <c r="AG42" s="81">
        <f t="shared" si="32"/>
        <v>1.1399999999999999</v>
      </c>
      <c r="AH42" s="79"/>
      <c r="AI42" s="79"/>
      <c r="AJ42" s="79"/>
    </row>
    <row r="43" spans="5:36" ht="20.25" customHeight="1" x14ac:dyDescent="0.4">
      <c r="E43" s="128"/>
      <c r="F43" s="72" t="s">
        <v>77</v>
      </c>
      <c r="G43" s="72">
        <v>10</v>
      </c>
      <c r="H43" s="72">
        <v>340</v>
      </c>
      <c r="I43" s="81">
        <f t="shared" si="36"/>
        <v>3.4</v>
      </c>
      <c r="J43" s="79"/>
      <c r="K43" s="128"/>
      <c r="L43" s="72" t="s">
        <v>61</v>
      </c>
      <c r="M43" s="72">
        <v>20</v>
      </c>
      <c r="N43" s="72">
        <v>180</v>
      </c>
      <c r="O43" s="81">
        <f t="shared" ref="O43:O44" si="38">M43*N43/1000</f>
        <v>3.6</v>
      </c>
      <c r="P43" s="79"/>
      <c r="Q43" s="128"/>
      <c r="R43" s="72" t="s">
        <v>103</v>
      </c>
      <c r="S43" s="72">
        <v>2</v>
      </c>
      <c r="T43" s="72">
        <v>420</v>
      </c>
      <c r="U43" s="81">
        <f t="shared" ref="U43:U44" si="39">S43*T43/1000</f>
        <v>0.84</v>
      </c>
      <c r="V43" s="79"/>
      <c r="W43" s="128"/>
      <c r="X43" s="72" t="s">
        <v>59</v>
      </c>
      <c r="Y43" s="72">
        <v>20</v>
      </c>
      <c r="Z43" s="72">
        <v>215</v>
      </c>
      <c r="AA43" s="81">
        <f t="shared" si="37"/>
        <v>4.3</v>
      </c>
      <c r="AB43" s="79"/>
      <c r="AC43" s="128"/>
      <c r="AD43" s="72" t="s">
        <v>60</v>
      </c>
      <c r="AE43" s="72">
        <v>5</v>
      </c>
      <c r="AF43" s="72">
        <v>1400</v>
      </c>
      <c r="AG43" s="81">
        <f t="shared" si="32"/>
        <v>7</v>
      </c>
      <c r="AH43" s="79"/>
      <c r="AI43" s="79"/>
      <c r="AJ43" s="79"/>
    </row>
    <row r="44" spans="5:36" ht="30" customHeight="1" x14ac:dyDescent="0.4">
      <c r="E44" s="128"/>
      <c r="F44" s="72" t="s">
        <v>78</v>
      </c>
      <c r="G44" s="72">
        <v>20</v>
      </c>
      <c r="H44" s="72">
        <v>6000</v>
      </c>
      <c r="I44" s="81">
        <f t="shared" si="36"/>
        <v>120</v>
      </c>
      <c r="J44" s="79"/>
      <c r="K44" s="128"/>
      <c r="L44" s="72" t="s">
        <v>106</v>
      </c>
      <c r="M44" s="72">
        <v>10</v>
      </c>
      <c r="N44" s="72">
        <v>180</v>
      </c>
      <c r="O44" s="81">
        <f t="shared" si="38"/>
        <v>1.8</v>
      </c>
      <c r="P44" s="79"/>
      <c r="Q44" s="128"/>
      <c r="R44" s="72" t="s">
        <v>60</v>
      </c>
      <c r="S44" s="72">
        <v>5</v>
      </c>
      <c r="T44" s="72">
        <v>1400</v>
      </c>
      <c r="U44" s="81">
        <f t="shared" si="39"/>
        <v>7</v>
      </c>
      <c r="V44" s="79"/>
      <c r="W44" s="128"/>
      <c r="X44" s="72" t="s">
        <v>60</v>
      </c>
      <c r="Y44" s="72">
        <v>5</v>
      </c>
      <c r="Z44" s="72">
        <v>1400</v>
      </c>
      <c r="AA44" s="81">
        <f>Y44*Z44/500</f>
        <v>14</v>
      </c>
      <c r="AB44" s="79"/>
      <c r="AC44" s="128"/>
      <c r="AD44" s="72" t="s">
        <v>102</v>
      </c>
      <c r="AE44" s="72">
        <v>40</v>
      </c>
      <c r="AF44" s="72">
        <v>160</v>
      </c>
      <c r="AG44" s="81">
        <f t="shared" si="32"/>
        <v>6.4</v>
      </c>
      <c r="AH44" s="79"/>
      <c r="AI44" s="79"/>
      <c r="AJ44" s="79"/>
    </row>
    <row r="45" spans="5:36" ht="15.95" customHeight="1" x14ac:dyDescent="0.4">
      <c r="E45" s="128"/>
      <c r="F45" s="72"/>
      <c r="G45" s="72"/>
      <c r="H45" s="72"/>
      <c r="I45" s="72"/>
      <c r="J45" s="79"/>
      <c r="K45" s="128"/>
      <c r="L45" s="72" t="s">
        <v>78</v>
      </c>
      <c r="M45" s="72">
        <v>20</v>
      </c>
      <c r="N45" s="72">
        <v>6000</v>
      </c>
      <c r="O45" s="72">
        <v>120</v>
      </c>
      <c r="P45" s="79"/>
      <c r="Q45" s="128"/>
      <c r="R45" s="72" t="s">
        <v>76</v>
      </c>
      <c r="S45" s="72">
        <v>30</v>
      </c>
      <c r="T45" s="72">
        <v>92</v>
      </c>
      <c r="U45" s="81">
        <f>S45*T45/650</f>
        <v>4.2461538461538462</v>
      </c>
      <c r="V45" s="79"/>
      <c r="W45" s="128"/>
      <c r="X45" s="72" t="s">
        <v>76</v>
      </c>
      <c r="Y45" s="72">
        <v>30</v>
      </c>
      <c r="Z45" s="72">
        <v>92</v>
      </c>
      <c r="AA45" s="81">
        <f>Y45*Z45/650</f>
        <v>4.2461538461538462</v>
      </c>
      <c r="AB45" s="79"/>
      <c r="AC45" s="128"/>
      <c r="AD45" s="72" t="s">
        <v>83</v>
      </c>
      <c r="AE45" s="72">
        <v>1</v>
      </c>
      <c r="AF45" s="72">
        <v>180</v>
      </c>
      <c r="AG45" s="81">
        <f>AE45*AF45/80</f>
        <v>2.25</v>
      </c>
      <c r="AH45" s="79"/>
      <c r="AI45" s="79"/>
      <c r="AJ45" s="79"/>
    </row>
    <row r="46" spans="5:36" ht="27" customHeight="1" x14ac:dyDescent="0.4">
      <c r="E46" s="128"/>
      <c r="F46" s="72" t="s">
        <v>246</v>
      </c>
      <c r="G46" s="72">
        <v>5</v>
      </c>
      <c r="H46" s="72">
        <v>35</v>
      </c>
      <c r="I46" s="81">
        <f t="shared" ref="I46" si="40">G46*H46/1000</f>
        <v>0.17499999999999999</v>
      </c>
      <c r="J46" s="79"/>
      <c r="K46" s="128"/>
      <c r="L46" s="72"/>
      <c r="M46" s="72"/>
      <c r="N46" s="72"/>
      <c r="O46" s="81"/>
      <c r="P46" s="79"/>
      <c r="Q46" s="128"/>
      <c r="R46" s="73" t="s">
        <v>77</v>
      </c>
      <c r="S46" s="73">
        <v>200</v>
      </c>
      <c r="T46" s="72"/>
      <c r="U46" s="72"/>
      <c r="V46" s="79"/>
      <c r="W46" s="128"/>
      <c r="X46" s="73" t="s">
        <v>105</v>
      </c>
      <c r="Y46" s="73">
        <v>200</v>
      </c>
      <c r="Z46" s="72"/>
      <c r="AA46" s="72"/>
      <c r="AB46" s="79"/>
      <c r="AC46" s="128"/>
      <c r="AD46" s="72" t="s">
        <v>80</v>
      </c>
      <c r="AE46" s="72">
        <v>20</v>
      </c>
      <c r="AF46" s="72">
        <v>150</v>
      </c>
      <c r="AG46" s="81">
        <f t="shared" si="32"/>
        <v>3</v>
      </c>
      <c r="AH46" s="79"/>
      <c r="AI46" s="79"/>
      <c r="AJ46" s="79"/>
    </row>
    <row r="47" spans="5:36" ht="35.25" customHeight="1" x14ac:dyDescent="0.4">
      <c r="E47" s="128"/>
      <c r="F47" s="72"/>
      <c r="G47" s="72"/>
      <c r="H47" s="72"/>
      <c r="I47" s="81"/>
      <c r="J47" s="79"/>
      <c r="K47" s="128"/>
      <c r="L47" s="72" t="s">
        <v>246</v>
      </c>
      <c r="M47" s="72">
        <v>5</v>
      </c>
      <c r="N47" s="72">
        <v>35</v>
      </c>
      <c r="O47" s="81">
        <f t="shared" ref="O47" si="41">M47*N47/1000</f>
        <v>0.17499999999999999</v>
      </c>
      <c r="P47" s="79"/>
      <c r="Q47" s="128"/>
      <c r="R47" s="72" t="s">
        <v>61</v>
      </c>
      <c r="S47" s="72">
        <v>20</v>
      </c>
      <c r="T47" s="72">
        <v>180</v>
      </c>
      <c r="U47" s="81">
        <f t="shared" ref="U47:U49" si="42">S47*T47/1000</f>
        <v>3.6</v>
      </c>
      <c r="V47" s="79"/>
      <c r="W47" s="128"/>
      <c r="X47" s="72" t="s">
        <v>61</v>
      </c>
      <c r="Y47" s="72">
        <v>20</v>
      </c>
      <c r="Z47" s="72">
        <v>180</v>
      </c>
      <c r="AA47" s="81">
        <f t="shared" ref="AA47:AA48" si="43">Y47*Z47/1000</f>
        <v>3.6</v>
      </c>
      <c r="AB47" s="79"/>
      <c r="AC47" s="128"/>
      <c r="AD47" s="72" t="s">
        <v>82</v>
      </c>
      <c r="AE47" s="72">
        <v>6</v>
      </c>
      <c r="AF47" s="72">
        <v>30</v>
      </c>
      <c r="AG47" s="81">
        <f>AE47*AF47/50</f>
        <v>3.6</v>
      </c>
      <c r="AH47" s="79"/>
      <c r="AI47" s="79"/>
      <c r="AJ47" s="79"/>
    </row>
    <row r="48" spans="5:36" ht="27" customHeight="1" x14ac:dyDescent="0.4">
      <c r="E48" s="128"/>
      <c r="F48" s="72"/>
      <c r="G48" s="72"/>
      <c r="H48" s="72"/>
      <c r="I48" s="72"/>
      <c r="J48" s="79"/>
      <c r="K48" s="128"/>
      <c r="L48" s="72"/>
      <c r="M48" s="72"/>
      <c r="N48" s="72"/>
      <c r="O48" s="81"/>
      <c r="P48" s="79"/>
      <c r="Q48" s="128"/>
      <c r="R48" s="72" t="s">
        <v>77</v>
      </c>
      <c r="S48" s="72">
        <v>10</v>
      </c>
      <c r="T48" s="72">
        <v>340</v>
      </c>
      <c r="U48" s="81">
        <f t="shared" si="42"/>
        <v>3.4</v>
      </c>
      <c r="V48" s="79"/>
      <c r="W48" s="128"/>
      <c r="X48" s="72" t="s">
        <v>106</v>
      </c>
      <c r="Y48" s="72">
        <v>10</v>
      </c>
      <c r="Z48" s="72">
        <v>180</v>
      </c>
      <c r="AA48" s="81">
        <f t="shared" si="43"/>
        <v>1.8</v>
      </c>
      <c r="AB48" s="79"/>
      <c r="AC48" s="128"/>
      <c r="AD48" s="72" t="s">
        <v>76</v>
      </c>
      <c r="AE48" s="72">
        <v>30</v>
      </c>
      <c r="AF48" s="72">
        <v>92</v>
      </c>
      <c r="AG48" s="81">
        <f>AE48*AF48/650</f>
        <v>4.2461538461538462</v>
      </c>
      <c r="AH48" s="79"/>
      <c r="AI48" s="79"/>
      <c r="AJ48" s="79"/>
    </row>
    <row r="49" spans="5:36" ht="24.75" customHeight="1" x14ac:dyDescent="0.4">
      <c r="E49" s="128"/>
      <c r="F49" s="73"/>
      <c r="G49" s="73"/>
      <c r="H49" s="72"/>
      <c r="I49" s="72"/>
      <c r="J49" s="79"/>
      <c r="K49" s="128"/>
      <c r="L49" s="73"/>
      <c r="M49" s="73"/>
      <c r="N49" s="72"/>
      <c r="O49" s="72"/>
      <c r="P49" s="79"/>
      <c r="Q49" s="128"/>
      <c r="R49" s="72" t="s">
        <v>78</v>
      </c>
      <c r="S49" s="72">
        <v>20</v>
      </c>
      <c r="T49" s="72">
        <v>6000</v>
      </c>
      <c r="U49" s="81">
        <f t="shared" si="42"/>
        <v>120</v>
      </c>
      <c r="V49" s="79"/>
      <c r="W49" s="128"/>
      <c r="X49" s="72" t="s">
        <v>78</v>
      </c>
      <c r="Y49" s="72">
        <v>20</v>
      </c>
      <c r="Z49" s="72">
        <v>6000</v>
      </c>
      <c r="AA49" s="72">
        <v>120</v>
      </c>
      <c r="AB49" s="79"/>
      <c r="AC49" s="128"/>
      <c r="AD49" s="73" t="s">
        <v>77</v>
      </c>
      <c r="AE49" s="73">
        <v>200</v>
      </c>
      <c r="AF49" s="72"/>
      <c r="AG49" s="72"/>
      <c r="AH49" s="79"/>
      <c r="AI49" s="79"/>
      <c r="AJ49" s="79"/>
    </row>
    <row r="50" spans="5:36" ht="15.95" customHeight="1" x14ac:dyDescent="0.4">
      <c r="E50" s="128"/>
      <c r="F50" s="72"/>
      <c r="G50" s="72"/>
      <c r="H50" s="72"/>
      <c r="I50" s="81"/>
      <c r="J50" s="79"/>
      <c r="K50" s="128"/>
      <c r="L50" s="72"/>
      <c r="M50" s="72"/>
      <c r="N50" s="72"/>
      <c r="O50" s="81"/>
      <c r="P50" s="79"/>
      <c r="Q50" s="128"/>
      <c r="R50" s="72"/>
      <c r="S50" s="72"/>
      <c r="T50" s="72"/>
      <c r="U50" s="81"/>
      <c r="V50" s="79"/>
      <c r="W50" s="128"/>
      <c r="X50" s="72"/>
      <c r="Y50" s="72"/>
      <c r="Z50" s="72"/>
      <c r="AA50" s="81"/>
      <c r="AB50" s="79"/>
      <c r="AC50" s="128"/>
      <c r="AD50" s="72" t="s">
        <v>61</v>
      </c>
      <c r="AE50" s="72">
        <v>20</v>
      </c>
      <c r="AF50" s="72">
        <v>180</v>
      </c>
      <c r="AG50" s="81">
        <f t="shared" ref="AG50:AG51" si="44">AE50*AF50/1000</f>
        <v>3.6</v>
      </c>
      <c r="AH50" s="79"/>
      <c r="AI50" s="79"/>
      <c r="AJ50" s="79"/>
    </row>
    <row r="51" spans="5:36" ht="21.75" customHeight="1" x14ac:dyDescent="0.4">
      <c r="E51" s="128"/>
      <c r="F51" s="72"/>
      <c r="G51" s="72"/>
      <c r="H51" s="72"/>
      <c r="I51" s="81"/>
      <c r="J51" s="79"/>
      <c r="K51" s="128"/>
      <c r="L51" s="72"/>
      <c r="M51" s="72"/>
      <c r="N51" s="72"/>
      <c r="O51" s="81"/>
      <c r="P51" s="79"/>
      <c r="Q51" s="128"/>
      <c r="R51" s="72" t="s">
        <v>246</v>
      </c>
      <c r="S51" s="72">
        <v>5</v>
      </c>
      <c r="T51" s="72">
        <v>35</v>
      </c>
      <c r="U51" s="81">
        <f t="shared" ref="U51" si="45">S51*T51/1000</f>
        <v>0.17499999999999999</v>
      </c>
      <c r="V51" s="79"/>
      <c r="W51" s="128"/>
      <c r="X51" s="72" t="s">
        <v>246</v>
      </c>
      <c r="Y51" s="72">
        <v>5</v>
      </c>
      <c r="Z51" s="72">
        <v>35</v>
      </c>
      <c r="AA51" s="81">
        <f t="shared" ref="AA51" si="46">Y51*Z51/1000</f>
        <v>0.17499999999999999</v>
      </c>
      <c r="AB51" s="79"/>
      <c r="AC51" s="128"/>
      <c r="AD51" s="72" t="s">
        <v>77</v>
      </c>
      <c r="AE51" s="72">
        <v>10</v>
      </c>
      <c r="AF51" s="72">
        <v>340</v>
      </c>
      <c r="AG51" s="81">
        <f t="shared" si="44"/>
        <v>3.4</v>
      </c>
      <c r="AH51" s="79"/>
      <c r="AI51" s="79"/>
      <c r="AJ51" s="79"/>
    </row>
    <row r="52" spans="5:36" ht="15.95" customHeight="1" x14ac:dyDescent="0.4">
      <c r="E52" s="128"/>
      <c r="F52" s="72"/>
      <c r="G52" s="72"/>
      <c r="H52" s="72"/>
      <c r="I52" s="81"/>
      <c r="J52" s="79"/>
      <c r="K52" s="128"/>
      <c r="L52" s="72"/>
      <c r="M52" s="72"/>
      <c r="N52" s="72"/>
      <c r="O52" s="81"/>
      <c r="P52" s="79"/>
      <c r="Q52" s="128"/>
      <c r="R52" s="72"/>
      <c r="S52" s="72"/>
      <c r="T52" s="72"/>
      <c r="U52" s="81"/>
      <c r="V52" s="79"/>
      <c r="W52" s="128"/>
      <c r="X52" s="72"/>
      <c r="Y52" s="72"/>
      <c r="Z52" s="72"/>
      <c r="AA52" s="81"/>
      <c r="AB52" s="79"/>
      <c r="AC52" s="128"/>
      <c r="AD52" s="72" t="s">
        <v>78</v>
      </c>
      <c r="AE52" s="72">
        <v>20</v>
      </c>
      <c r="AF52" s="72">
        <v>6000</v>
      </c>
      <c r="AG52" s="81">
        <f t="shared" ref="AG52" si="47">AE52*AF52/1000</f>
        <v>120</v>
      </c>
      <c r="AH52" s="79"/>
      <c r="AI52" s="79"/>
      <c r="AJ52" s="79"/>
    </row>
    <row r="53" spans="5:36" ht="15.95" customHeight="1" x14ac:dyDescent="0.4">
      <c r="E53" s="128"/>
      <c r="F53" s="72"/>
      <c r="G53" s="72"/>
      <c r="H53" s="72"/>
      <c r="I53" s="81"/>
      <c r="J53" s="79"/>
      <c r="K53" s="128"/>
      <c r="L53" s="72"/>
      <c r="M53" s="72"/>
      <c r="N53" s="72"/>
      <c r="O53" s="81"/>
      <c r="P53" s="79"/>
      <c r="Q53" s="128"/>
      <c r="R53" s="72"/>
      <c r="S53" s="72"/>
      <c r="T53" s="72"/>
      <c r="U53" s="81"/>
      <c r="V53" s="79"/>
      <c r="W53" s="128"/>
      <c r="X53" s="72"/>
      <c r="Y53" s="72"/>
      <c r="Z53" s="72"/>
      <c r="AA53" s="81"/>
      <c r="AB53" s="79"/>
      <c r="AC53" s="128"/>
      <c r="AD53" s="72"/>
      <c r="AE53" s="72"/>
      <c r="AF53" s="72"/>
      <c r="AG53" s="81"/>
      <c r="AH53" s="79"/>
      <c r="AI53" s="79"/>
      <c r="AJ53" s="79"/>
    </row>
    <row r="54" spans="5:36" ht="21.75" customHeight="1" x14ac:dyDescent="0.4">
      <c r="E54" s="129"/>
      <c r="F54" s="72"/>
      <c r="G54" s="72"/>
      <c r="H54" s="72"/>
      <c r="I54" s="72"/>
      <c r="J54" s="79"/>
      <c r="K54" s="129"/>
      <c r="L54" s="72"/>
      <c r="M54" s="72"/>
      <c r="N54" s="72"/>
      <c r="O54" s="72"/>
      <c r="P54" s="79"/>
      <c r="Q54" s="129"/>
      <c r="R54" s="72"/>
      <c r="S54" s="72"/>
      <c r="T54" s="72"/>
      <c r="U54" s="81"/>
      <c r="V54" s="79"/>
      <c r="W54" s="129"/>
      <c r="X54" s="72"/>
      <c r="Y54" s="72"/>
      <c r="Z54" s="72"/>
      <c r="AA54" s="81"/>
      <c r="AB54" s="79"/>
      <c r="AC54" s="129"/>
      <c r="AD54" s="72" t="s">
        <v>246</v>
      </c>
      <c r="AE54" s="72">
        <v>5</v>
      </c>
      <c r="AF54" s="72">
        <v>35</v>
      </c>
      <c r="AG54" s="81">
        <f t="shared" ref="AG54" si="48">AE54*AF54/1000</f>
        <v>0.17499999999999999</v>
      </c>
      <c r="AH54" s="79"/>
      <c r="AI54" s="79"/>
      <c r="AJ54" s="79"/>
    </row>
    <row r="55" spans="5:36" ht="21.75" customHeight="1" x14ac:dyDescent="0.4">
      <c r="E55" s="127" t="s">
        <v>93</v>
      </c>
      <c r="F55" s="73" t="s">
        <v>107</v>
      </c>
      <c r="G55" s="72">
        <v>60</v>
      </c>
      <c r="H55" s="72">
        <v>140</v>
      </c>
      <c r="I55" s="81">
        <f>G55*H55/100</f>
        <v>84</v>
      </c>
      <c r="J55" s="79"/>
      <c r="K55" s="127" t="s">
        <v>93</v>
      </c>
      <c r="L55" s="73" t="s">
        <v>168</v>
      </c>
      <c r="M55" s="73">
        <v>46</v>
      </c>
      <c r="N55" s="72"/>
      <c r="O55" s="81">
        <f t="shared" ref="O55:O57" si="49">M55*N55/1000</f>
        <v>0</v>
      </c>
      <c r="P55" s="79"/>
      <c r="Q55" s="127" t="s">
        <v>93</v>
      </c>
      <c r="R55" s="73" t="s">
        <v>118</v>
      </c>
      <c r="S55" s="73">
        <v>90</v>
      </c>
      <c r="T55" s="72"/>
      <c r="U55" s="81"/>
      <c r="V55" s="79"/>
      <c r="W55" s="127" t="s">
        <v>93</v>
      </c>
      <c r="X55" s="73" t="s">
        <v>252</v>
      </c>
      <c r="Y55" s="73">
        <v>90</v>
      </c>
      <c r="Z55" s="72"/>
      <c r="AA55" s="81">
        <f>Y55*Z55/100</f>
        <v>0</v>
      </c>
      <c r="AB55" s="79"/>
      <c r="AC55" s="127" t="s">
        <v>93</v>
      </c>
      <c r="AD55" s="72" t="s">
        <v>166</v>
      </c>
      <c r="AE55" s="72">
        <v>35</v>
      </c>
      <c r="AF55" s="72">
        <v>500</v>
      </c>
      <c r="AG55" s="81">
        <f t="shared" ref="AG55:AG56" si="50">AE55*AF55/1000</f>
        <v>17.5</v>
      </c>
      <c r="AH55" s="79"/>
      <c r="AI55" s="79"/>
      <c r="AJ55" s="79"/>
    </row>
    <row r="56" spans="5:36" ht="24" customHeight="1" x14ac:dyDescent="0.4">
      <c r="E56" s="128"/>
      <c r="F56" s="73" t="s">
        <v>169</v>
      </c>
      <c r="G56" s="73">
        <v>200</v>
      </c>
      <c r="H56" s="72">
        <v>225</v>
      </c>
      <c r="I56" s="81">
        <f>G56*H56/500</f>
        <v>90</v>
      </c>
      <c r="J56" s="79"/>
      <c r="K56" s="128"/>
      <c r="L56" s="72" t="s">
        <v>80</v>
      </c>
      <c r="M56" s="72">
        <v>15</v>
      </c>
      <c r="N56" s="72">
        <v>150</v>
      </c>
      <c r="O56" s="81">
        <f t="shared" si="49"/>
        <v>2.25</v>
      </c>
      <c r="P56" s="79"/>
      <c r="Q56" s="128"/>
      <c r="R56" s="73" t="s">
        <v>108</v>
      </c>
      <c r="S56" s="72"/>
      <c r="T56" s="72"/>
      <c r="U56" s="81">
        <f t="shared" ref="U56" si="51">S56*T56/1000</f>
        <v>0</v>
      </c>
      <c r="V56" s="79"/>
      <c r="W56" s="128"/>
      <c r="X56" s="72" t="s">
        <v>80</v>
      </c>
      <c r="Y56" s="72">
        <v>40</v>
      </c>
      <c r="Z56" s="72">
        <v>150</v>
      </c>
      <c r="AA56" s="81">
        <f t="shared" ref="AA56" si="52">Y56*Z56/1000</f>
        <v>6</v>
      </c>
      <c r="AB56" s="79"/>
      <c r="AC56" s="128"/>
      <c r="AD56" s="72" t="s">
        <v>59</v>
      </c>
      <c r="AE56" s="72">
        <v>200</v>
      </c>
      <c r="AF56" s="72">
        <v>215</v>
      </c>
      <c r="AG56" s="81">
        <f t="shared" si="50"/>
        <v>43</v>
      </c>
      <c r="AH56" s="79"/>
      <c r="AI56" s="79"/>
      <c r="AJ56" s="79"/>
    </row>
    <row r="57" spans="5:36" ht="31.5" customHeight="1" x14ac:dyDescent="0.4">
      <c r="E57" s="128"/>
      <c r="F57" s="72"/>
      <c r="G57" s="72"/>
      <c r="H57" s="72"/>
      <c r="I57" s="81"/>
      <c r="J57" s="79"/>
      <c r="K57" s="128"/>
      <c r="L57" s="72" t="s">
        <v>81</v>
      </c>
      <c r="M57" s="72">
        <v>5</v>
      </c>
      <c r="N57" s="72">
        <v>360</v>
      </c>
      <c r="O57" s="81">
        <f t="shared" si="49"/>
        <v>1.8</v>
      </c>
      <c r="P57" s="79"/>
      <c r="Q57" s="128"/>
      <c r="R57" s="72"/>
      <c r="S57" s="72"/>
      <c r="T57" s="72"/>
      <c r="U57" s="81"/>
      <c r="V57" s="79"/>
      <c r="W57" s="128"/>
      <c r="X57" s="72" t="s">
        <v>82</v>
      </c>
      <c r="Y57" s="72">
        <v>6</v>
      </c>
      <c r="Z57" s="72">
        <v>30</v>
      </c>
      <c r="AA57" s="81">
        <f>Y57*Z57/50</f>
        <v>3.6</v>
      </c>
      <c r="AB57" s="79"/>
      <c r="AC57" s="128"/>
      <c r="AD57" s="72"/>
      <c r="AE57" s="72"/>
      <c r="AF57" s="72"/>
      <c r="AG57" s="81"/>
      <c r="AH57" s="79"/>
      <c r="AI57" s="79"/>
      <c r="AJ57" s="79"/>
    </row>
    <row r="58" spans="5:36" ht="25.5" customHeight="1" x14ac:dyDescent="0.4">
      <c r="E58" s="128"/>
      <c r="F58" s="72"/>
      <c r="G58" s="72"/>
      <c r="H58" s="72"/>
      <c r="I58" s="81"/>
      <c r="J58" s="79"/>
      <c r="K58" s="128"/>
      <c r="L58" s="72" t="s">
        <v>84</v>
      </c>
      <c r="M58" s="72">
        <v>10</v>
      </c>
      <c r="N58" s="72">
        <v>680</v>
      </c>
      <c r="O58" s="81">
        <f>M58*N58/500</f>
        <v>13.6</v>
      </c>
      <c r="P58" s="79"/>
      <c r="Q58" s="128"/>
      <c r="R58" s="72"/>
      <c r="S58" s="72"/>
      <c r="T58" s="72"/>
      <c r="U58" s="81"/>
      <c r="V58" s="79"/>
      <c r="W58" s="128"/>
      <c r="X58" s="72" t="s">
        <v>83</v>
      </c>
      <c r="Y58" s="72">
        <v>1</v>
      </c>
      <c r="Z58" s="72">
        <v>180</v>
      </c>
      <c r="AA58" s="81">
        <f>Y58*Z58/80</f>
        <v>2.25</v>
      </c>
      <c r="AB58" s="79"/>
      <c r="AC58" s="128"/>
      <c r="AD58" s="72"/>
      <c r="AE58" s="72"/>
      <c r="AF58" s="72"/>
      <c r="AG58" s="81"/>
      <c r="AH58" s="79"/>
      <c r="AI58" s="79"/>
      <c r="AJ58" s="79"/>
    </row>
    <row r="59" spans="5:36" ht="24" customHeight="1" x14ac:dyDescent="0.4">
      <c r="E59" s="128"/>
      <c r="F59" s="72"/>
      <c r="G59" s="72"/>
      <c r="H59" s="72"/>
      <c r="I59" s="81"/>
      <c r="J59" s="79"/>
      <c r="K59" s="128"/>
      <c r="L59" s="72" t="s">
        <v>82</v>
      </c>
      <c r="M59" s="72">
        <v>6</v>
      </c>
      <c r="N59" s="72">
        <v>30</v>
      </c>
      <c r="O59" s="81">
        <f>M59*N59/50</f>
        <v>3.6</v>
      </c>
      <c r="P59" s="79"/>
      <c r="Q59" s="128"/>
      <c r="R59" s="72"/>
      <c r="S59" s="72"/>
      <c r="T59" s="72"/>
      <c r="U59" s="81"/>
      <c r="V59" s="79"/>
      <c r="W59" s="128"/>
      <c r="X59" s="72" t="s">
        <v>61</v>
      </c>
      <c r="Y59" s="72">
        <v>5</v>
      </c>
      <c r="Z59" s="72">
        <v>180</v>
      </c>
      <c r="AA59" s="81">
        <f t="shared" ref="AA59" si="53">Y59*Z59/1000</f>
        <v>0.9</v>
      </c>
      <c r="AB59" s="79"/>
      <c r="AC59" s="128"/>
      <c r="AD59" s="72"/>
      <c r="AE59" s="72"/>
      <c r="AF59" s="72"/>
      <c r="AG59" s="81"/>
      <c r="AH59" s="79"/>
      <c r="AI59" s="79"/>
      <c r="AJ59" s="79"/>
    </row>
    <row r="60" spans="5:36" ht="24" customHeight="1" x14ac:dyDescent="0.4">
      <c r="E60" s="128"/>
      <c r="F60" s="72"/>
      <c r="G60" s="72"/>
      <c r="H60" s="72"/>
      <c r="I60" s="81"/>
      <c r="J60" s="79"/>
      <c r="K60" s="128"/>
      <c r="L60" s="72" t="s">
        <v>169</v>
      </c>
      <c r="M60" s="72">
        <v>5</v>
      </c>
      <c r="N60" s="72">
        <v>225</v>
      </c>
      <c r="O60" s="81">
        <f t="shared" ref="O60:O62" si="54">M60*N60/1000</f>
        <v>1.125</v>
      </c>
      <c r="P60" s="79"/>
      <c r="Q60" s="128"/>
      <c r="R60" s="72"/>
      <c r="S60" s="72"/>
      <c r="T60" s="72"/>
      <c r="U60" s="81"/>
      <c r="V60" s="79"/>
      <c r="W60" s="128"/>
      <c r="X60" s="72" t="s">
        <v>253</v>
      </c>
      <c r="Y60" s="72">
        <v>15</v>
      </c>
      <c r="Z60" s="72">
        <v>420</v>
      </c>
      <c r="AA60" s="81">
        <f>Y60*Z60/3000</f>
        <v>2.1</v>
      </c>
      <c r="AB60" s="79"/>
      <c r="AC60" s="128"/>
      <c r="AD60" s="72"/>
      <c r="AE60" s="72"/>
      <c r="AF60" s="72"/>
      <c r="AG60" s="81">
        <f>AE60*AF60/50</f>
        <v>0</v>
      </c>
      <c r="AH60" s="79"/>
      <c r="AI60" s="79"/>
      <c r="AJ60" s="79"/>
    </row>
    <row r="61" spans="5:36" ht="25.5" customHeight="1" x14ac:dyDescent="0.4">
      <c r="E61" s="128"/>
      <c r="F61" s="72"/>
      <c r="G61" s="72"/>
      <c r="H61" s="72"/>
      <c r="I61" s="81"/>
      <c r="J61" s="79"/>
      <c r="K61" s="128"/>
      <c r="L61" s="72" t="s">
        <v>61</v>
      </c>
      <c r="M61" s="72">
        <v>5</v>
      </c>
      <c r="N61" s="72">
        <v>180</v>
      </c>
      <c r="O61" s="81">
        <f t="shared" si="54"/>
        <v>0.9</v>
      </c>
      <c r="P61" s="79"/>
      <c r="Q61" s="128"/>
      <c r="R61" s="72"/>
      <c r="S61" s="72"/>
      <c r="T61" s="72"/>
      <c r="U61" s="81"/>
      <c r="V61" s="79"/>
      <c r="W61" s="128"/>
      <c r="X61" s="74" t="s">
        <v>169</v>
      </c>
      <c r="Y61" s="73">
        <v>200</v>
      </c>
      <c r="Z61" s="72"/>
      <c r="AA61" s="72"/>
      <c r="AB61" s="79"/>
      <c r="AC61" s="128"/>
      <c r="AD61" s="72"/>
      <c r="AE61" s="72"/>
      <c r="AF61" s="72"/>
      <c r="AG61" s="81">
        <f>AE61*AF61/80</f>
        <v>0</v>
      </c>
      <c r="AH61" s="79"/>
      <c r="AI61" s="79"/>
      <c r="AJ61" s="79"/>
    </row>
    <row r="62" spans="5:36" ht="27" customHeight="1" x14ac:dyDescent="0.4">
      <c r="E62" s="128"/>
      <c r="F62" s="72"/>
      <c r="G62" s="72"/>
      <c r="H62" s="72"/>
      <c r="I62" s="81"/>
      <c r="J62" s="79"/>
      <c r="K62" s="128"/>
      <c r="L62" s="73" t="s">
        <v>59</v>
      </c>
      <c r="M62" s="73">
        <v>200</v>
      </c>
      <c r="N62" s="72">
        <v>215</v>
      </c>
      <c r="O62" s="81">
        <f t="shared" si="54"/>
        <v>43</v>
      </c>
      <c r="P62" s="79"/>
      <c r="Q62" s="128"/>
      <c r="R62" s="73"/>
      <c r="S62" s="72"/>
      <c r="T62" s="72"/>
      <c r="U62" s="81"/>
      <c r="V62" s="79"/>
      <c r="W62" s="128"/>
      <c r="X62" s="72"/>
      <c r="Y62" s="72"/>
      <c r="Z62" s="72"/>
      <c r="AA62" s="81"/>
      <c r="AB62" s="79"/>
      <c r="AC62" s="128"/>
      <c r="AD62" s="72"/>
      <c r="AE62" s="72"/>
      <c r="AF62" s="72"/>
      <c r="AG62" s="81">
        <f t="shared" ref="AG62" si="55">AE62*AF62/1000</f>
        <v>0</v>
      </c>
      <c r="AH62" s="79"/>
      <c r="AI62" s="79"/>
      <c r="AJ62" s="79"/>
    </row>
    <row r="63" spans="5:36" ht="15.95" customHeight="1" x14ac:dyDescent="0.4">
      <c r="E63" s="128"/>
      <c r="F63" s="72"/>
      <c r="G63" s="72"/>
      <c r="H63" s="72"/>
      <c r="I63" s="81"/>
      <c r="J63" s="79"/>
      <c r="K63" s="128"/>
      <c r="L63" s="72"/>
      <c r="M63" s="72"/>
      <c r="N63" s="72"/>
      <c r="O63" s="81">
        <f>M63*N63/500</f>
        <v>0</v>
      </c>
      <c r="P63" s="79"/>
      <c r="Q63" s="128"/>
      <c r="R63" s="72"/>
      <c r="S63" s="72"/>
      <c r="T63" s="72"/>
      <c r="U63" s="81"/>
      <c r="V63" s="79"/>
      <c r="W63" s="128"/>
      <c r="X63" s="72"/>
      <c r="Y63" s="72"/>
      <c r="Z63" s="72"/>
      <c r="AA63" s="81"/>
      <c r="AB63" s="79"/>
      <c r="AC63" s="128"/>
      <c r="AD63" s="72"/>
      <c r="AE63" s="72"/>
      <c r="AF63" s="72"/>
      <c r="AG63" s="81">
        <f>AE63*AF63/500</f>
        <v>0</v>
      </c>
      <c r="AH63" s="79"/>
      <c r="AI63" s="79"/>
      <c r="AJ63" s="79"/>
    </row>
    <row r="64" spans="5:36" ht="15.95" customHeight="1" x14ac:dyDescent="0.4">
      <c r="E64" s="129"/>
      <c r="F64" s="73"/>
      <c r="G64" s="73"/>
      <c r="H64" s="72"/>
      <c r="I64" s="81"/>
      <c r="J64" s="79"/>
      <c r="K64" s="129"/>
      <c r="L64" s="73"/>
      <c r="M64" s="73"/>
      <c r="N64" s="72"/>
      <c r="O64" s="81">
        <f t="shared" ref="O64:O66" si="56">M64*N64/1000</f>
        <v>0</v>
      </c>
      <c r="P64" s="79"/>
      <c r="Q64" s="129"/>
      <c r="R64" s="72"/>
      <c r="S64" s="72"/>
      <c r="T64" s="72"/>
      <c r="U64" s="81"/>
      <c r="V64" s="79"/>
      <c r="W64" s="129"/>
      <c r="X64" s="72"/>
      <c r="Y64" s="72"/>
      <c r="Z64" s="72"/>
      <c r="AA64" s="81"/>
      <c r="AB64" s="79"/>
      <c r="AC64" s="129"/>
      <c r="AD64" s="73"/>
      <c r="AE64" s="73"/>
      <c r="AF64" s="72"/>
      <c r="AG64" s="81">
        <f t="shared" ref="AG64" si="57">AE64*AF64/1000</f>
        <v>0</v>
      </c>
      <c r="AH64" s="79"/>
      <c r="AI64" s="79"/>
      <c r="AJ64" s="79"/>
    </row>
    <row r="65" spans="5:36" ht="51.75" customHeight="1" x14ac:dyDescent="0.4">
      <c r="E65" s="127" t="s">
        <v>94</v>
      </c>
      <c r="F65" s="73" t="s">
        <v>109</v>
      </c>
      <c r="G65" s="73">
        <v>200</v>
      </c>
      <c r="H65" s="72"/>
      <c r="I65" s="72"/>
      <c r="J65" s="79"/>
      <c r="K65" s="127" t="s">
        <v>94</v>
      </c>
      <c r="L65" s="73" t="s">
        <v>171</v>
      </c>
      <c r="M65" s="73">
        <v>200</v>
      </c>
      <c r="N65" s="72"/>
      <c r="O65" s="81">
        <f t="shared" si="56"/>
        <v>0</v>
      </c>
      <c r="P65" s="79"/>
      <c r="Q65" s="127" t="s">
        <v>94</v>
      </c>
      <c r="R65" s="73" t="s">
        <v>129</v>
      </c>
      <c r="S65" s="73">
        <v>200</v>
      </c>
      <c r="T65" s="72"/>
      <c r="U65" s="72"/>
      <c r="V65" s="79"/>
      <c r="W65" s="127" t="s">
        <v>94</v>
      </c>
      <c r="X65" s="73" t="s">
        <v>85</v>
      </c>
      <c r="Y65" s="73">
        <v>200</v>
      </c>
      <c r="Z65" s="72"/>
      <c r="AA65" s="72"/>
      <c r="AB65" s="79"/>
      <c r="AC65" s="127" t="s">
        <v>94</v>
      </c>
      <c r="AD65" s="73" t="s">
        <v>255</v>
      </c>
      <c r="AE65" s="73">
        <v>200</v>
      </c>
      <c r="AF65" s="72"/>
      <c r="AG65" s="72"/>
      <c r="AH65" s="79"/>
      <c r="AI65" s="79"/>
      <c r="AJ65" s="79"/>
    </row>
    <row r="66" spans="5:36" ht="25.5" customHeight="1" x14ac:dyDescent="0.4">
      <c r="E66" s="128"/>
      <c r="F66" s="72" t="s">
        <v>70</v>
      </c>
      <c r="G66" s="72">
        <v>20</v>
      </c>
      <c r="H66" s="72">
        <v>170</v>
      </c>
      <c r="I66" s="81">
        <f t="shared" ref="I66:I69" si="58">G66*H66/1000</f>
        <v>3.4</v>
      </c>
      <c r="J66" s="79"/>
      <c r="K66" s="128"/>
      <c r="L66" s="72" t="s">
        <v>122</v>
      </c>
      <c r="M66" s="72">
        <v>100</v>
      </c>
      <c r="N66" s="72">
        <v>950</v>
      </c>
      <c r="O66" s="81">
        <f t="shared" si="56"/>
        <v>95</v>
      </c>
      <c r="P66" s="79"/>
      <c r="Q66" s="128"/>
      <c r="R66" s="72" t="s">
        <v>130</v>
      </c>
      <c r="S66" s="72">
        <v>70</v>
      </c>
      <c r="T66" s="72">
        <v>1450</v>
      </c>
      <c r="U66" s="81">
        <f t="shared" ref="U66:U69" si="59">S66*T66/1000</f>
        <v>101.5</v>
      </c>
      <c r="V66" s="79"/>
      <c r="W66" s="128"/>
      <c r="X66" s="72" t="s">
        <v>86</v>
      </c>
      <c r="Y66" s="72">
        <v>40</v>
      </c>
      <c r="Z66" s="72">
        <v>110</v>
      </c>
      <c r="AA66" s="81">
        <f t="shared" ref="AA66:AA68" si="60">Y66*Z66/1000</f>
        <v>4.4000000000000004</v>
      </c>
      <c r="AB66" s="79"/>
      <c r="AC66" s="128"/>
      <c r="AD66" s="72" t="s">
        <v>59</v>
      </c>
      <c r="AE66" s="72">
        <v>150</v>
      </c>
      <c r="AF66" s="72">
        <v>215</v>
      </c>
      <c r="AG66" s="81">
        <f t="shared" ref="AG66:AG69" si="61">AE66*AF66/1000</f>
        <v>32.25</v>
      </c>
      <c r="AH66" s="79"/>
      <c r="AI66" s="79"/>
      <c r="AJ66" s="79"/>
    </row>
    <row r="67" spans="5:36" ht="24" customHeight="1" x14ac:dyDescent="0.4">
      <c r="E67" s="128"/>
      <c r="F67" s="72" t="s">
        <v>61</v>
      </c>
      <c r="G67" s="72">
        <v>5</v>
      </c>
      <c r="H67" s="72">
        <v>180</v>
      </c>
      <c r="I67" s="81">
        <f t="shared" si="58"/>
        <v>0.9</v>
      </c>
      <c r="J67" s="79"/>
      <c r="K67" s="128"/>
      <c r="L67" s="72" t="s">
        <v>82</v>
      </c>
      <c r="M67" s="72">
        <v>6</v>
      </c>
      <c r="N67" s="72">
        <v>30</v>
      </c>
      <c r="O67" s="81">
        <f>M67*N67/50</f>
        <v>3.6</v>
      </c>
      <c r="P67" s="79"/>
      <c r="Q67" s="128"/>
      <c r="R67" s="72" t="s">
        <v>72</v>
      </c>
      <c r="S67" s="72">
        <v>80</v>
      </c>
      <c r="T67" s="72">
        <v>135</v>
      </c>
      <c r="U67" s="81">
        <f t="shared" si="59"/>
        <v>10.8</v>
      </c>
      <c r="V67" s="79"/>
      <c r="W67" s="128"/>
      <c r="X67" s="72" t="s">
        <v>87</v>
      </c>
      <c r="Y67" s="72">
        <v>53</v>
      </c>
      <c r="Z67" s="72">
        <v>930</v>
      </c>
      <c r="AA67" s="81">
        <f t="shared" si="60"/>
        <v>49.29</v>
      </c>
      <c r="AB67" s="79"/>
      <c r="AC67" s="128"/>
      <c r="AD67" s="72" t="s">
        <v>116</v>
      </c>
      <c r="AE67" s="72">
        <v>20</v>
      </c>
      <c r="AF67" s="72">
        <v>200</v>
      </c>
      <c r="AG67" s="81">
        <f t="shared" si="61"/>
        <v>4</v>
      </c>
      <c r="AH67" s="79"/>
      <c r="AI67" s="79"/>
      <c r="AJ67" s="79"/>
    </row>
    <row r="68" spans="5:36" ht="21.75" customHeight="1" x14ac:dyDescent="0.4">
      <c r="E68" s="128"/>
      <c r="F68" s="72" t="s">
        <v>59</v>
      </c>
      <c r="G68" s="72">
        <v>150</v>
      </c>
      <c r="H68" s="72">
        <v>215</v>
      </c>
      <c r="I68" s="81">
        <f t="shared" si="58"/>
        <v>32.25</v>
      </c>
      <c r="J68" s="79"/>
      <c r="K68" s="128"/>
      <c r="L68" s="72" t="s">
        <v>112</v>
      </c>
      <c r="M68" s="72">
        <v>20</v>
      </c>
      <c r="N68" s="72">
        <v>150</v>
      </c>
      <c r="O68" s="81">
        <f t="shared" ref="O68:O73" si="62">M68*N68/1000</f>
        <v>3</v>
      </c>
      <c r="P68" s="79"/>
      <c r="Q68" s="128"/>
      <c r="R68" s="72" t="s">
        <v>116</v>
      </c>
      <c r="S68" s="72">
        <v>20</v>
      </c>
      <c r="T68" s="72">
        <v>200</v>
      </c>
      <c r="U68" s="81">
        <f t="shared" si="59"/>
        <v>4</v>
      </c>
      <c r="V68" s="79"/>
      <c r="W68" s="128"/>
      <c r="X68" s="72" t="s">
        <v>67</v>
      </c>
      <c r="Y68" s="72">
        <v>2</v>
      </c>
      <c r="Z68" s="72">
        <v>380</v>
      </c>
      <c r="AA68" s="81">
        <f t="shared" si="60"/>
        <v>0.76</v>
      </c>
      <c r="AB68" s="79"/>
      <c r="AC68" s="128"/>
      <c r="AD68" s="72" t="s">
        <v>61</v>
      </c>
      <c r="AE68" s="72">
        <v>5</v>
      </c>
      <c r="AF68" s="72">
        <v>180</v>
      </c>
      <c r="AG68" s="81">
        <f t="shared" si="61"/>
        <v>0.9</v>
      </c>
      <c r="AH68" s="79"/>
      <c r="AI68" s="79"/>
      <c r="AJ68" s="79"/>
    </row>
    <row r="69" spans="5:36" ht="25.5" customHeight="1" x14ac:dyDescent="0.4">
      <c r="E69" s="128"/>
      <c r="F69" s="72" t="s">
        <v>60</v>
      </c>
      <c r="G69" s="72">
        <v>5</v>
      </c>
      <c r="H69" s="72">
        <v>1400</v>
      </c>
      <c r="I69" s="81">
        <f t="shared" si="58"/>
        <v>7</v>
      </c>
      <c r="J69" s="79"/>
      <c r="K69" s="128"/>
      <c r="L69" s="72" t="s">
        <v>80</v>
      </c>
      <c r="M69" s="72">
        <v>5</v>
      </c>
      <c r="N69" s="72">
        <v>150</v>
      </c>
      <c r="O69" s="81">
        <f t="shared" si="62"/>
        <v>0.75</v>
      </c>
      <c r="P69" s="79"/>
      <c r="Q69" s="128"/>
      <c r="R69" s="72" t="s">
        <v>73</v>
      </c>
      <c r="S69" s="72">
        <v>10</v>
      </c>
      <c r="T69" s="72">
        <v>135</v>
      </c>
      <c r="U69" s="81">
        <f t="shared" si="59"/>
        <v>1.35</v>
      </c>
      <c r="V69" s="79"/>
      <c r="W69" s="128"/>
      <c r="X69" s="72" t="s">
        <v>60</v>
      </c>
      <c r="Y69" s="72">
        <v>5</v>
      </c>
      <c r="Z69" s="72">
        <v>2578</v>
      </c>
      <c r="AA69" s="81">
        <f>Y69*Z69/1000</f>
        <v>12.89</v>
      </c>
      <c r="AB69" s="79"/>
      <c r="AC69" s="128"/>
      <c r="AD69" s="72" t="s">
        <v>60</v>
      </c>
      <c r="AE69" s="72">
        <v>4</v>
      </c>
      <c r="AF69" s="72">
        <v>1400</v>
      </c>
      <c r="AG69" s="81">
        <f t="shared" si="61"/>
        <v>5.6</v>
      </c>
      <c r="AH69" s="79"/>
      <c r="AI69" s="79"/>
      <c r="AJ69" s="79"/>
    </row>
    <row r="70" spans="5:36" ht="27.75" customHeight="1" x14ac:dyDescent="0.4">
      <c r="E70" s="128"/>
      <c r="F70" s="73" t="s">
        <v>77</v>
      </c>
      <c r="G70" s="73">
        <v>200</v>
      </c>
      <c r="H70" s="72"/>
      <c r="I70" s="72"/>
      <c r="J70" s="79"/>
      <c r="K70" s="128"/>
      <c r="L70" s="72" t="s">
        <v>60</v>
      </c>
      <c r="M70" s="72">
        <v>5</v>
      </c>
      <c r="N70" s="72">
        <v>1400</v>
      </c>
      <c r="O70" s="81">
        <f t="shared" si="62"/>
        <v>7</v>
      </c>
      <c r="P70" s="79"/>
      <c r="Q70" s="128"/>
      <c r="R70" s="72" t="s">
        <v>68</v>
      </c>
      <c r="S70" s="72">
        <v>10</v>
      </c>
      <c r="T70" s="72">
        <v>125</v>
      </c>
      <c r="U70" s="81">
        <f>S70*T70/50</f>
        <v>25</v>
      </c>
      <c r="V70" s="79"/>
      <c r="W70" s="128"/>
      <c r="X70" s="72" t="s">
        <v>76</v>
      </c>
      <c r="Y70" s="72">
        <v>30</v>
      </c>
      <c r="Z70" s="72">
        <v>92</v>
      </c>
      <c r="AA70" s="82">
        <f>Y70*Z70/650</f>
        <v>4.2461538461538462</v>
      </c>
      <c r="AB70" s="79"/>
      <c r="AC70" s="128"/>
      <c r="AD70" s="72" t="s">
        <v>76</v>
      </c>
      <c r="AE70" s="72">
        <v>30</v>
      </c>
      <c r="AF70" s="72">
        <v>92</v>
      </c>
      <c r="AG70" s="82">
        <f>AE70*AF70/650</f>
        <v>4.2461538461538462</v>
      </c>
      <c r="AH70" s="79"/>
      <c r="AI70" s="79"/>
      <c r="AJ70" s="79"/>
    </row>
    <row r="71" spans="5:36" ht="23.25" customHeight="1" x14ac:dyDescent="0.4">
      <c r="E71" s="128"/>
      <c r="F71" s="72" t="s">
        <v>77</v>
      </c>
      <c r="G71" s="72">
        <v>10</v>
      </c>
      <c r="H71" s="72">
        <v>340</v>
      </c>
      <c r="I71" s="81">
        <f t="shared" ref="I71:I72" si="63">G71*H71/1000</f>
        <v>3.4</v>
      </c>
      <c r="J71" s="79"/>
      <c r="K71" s="128"/>
      <c r="L71" s="72" t="s">
        <v>67</v>
      </c>
      <c r="M71" s="72">
        <v>3</v>
      </c>
      <c r="N71" s="72">
        <v>380</v>
      </c>
      <c r="O71" s="81">
        <f t="shared" si="62"/>
        <v>1.1399999999999999</v>
      </c>
      <c r="P71" s="79"/>
      <c r="Q71" s="128"/>
      <c r="R71" s="72" t="s">
        <v>67</v>
      </c>
      <c r="S71" s="72">
        <v>5</v>
      </c>
      <c r="T71" s="72">
        <v>380</v>
      </c>
      <c r="U71" s="81">
        <f t="shared" ref="U71:U72" si="64">S71*T71/1000</f>
        <v>1.9</v>
      </c>
      <c r="V71" s="79"/>
      <c r="W71" s="128"/>
      <c r="X71" s="73" t="s">
        <v>88</v>
      </c>
      <c r="Y71" s="73">
        <v>200</v>
      </c>
      <c r="Z71" s="72"/>
      <c r="AA71" s="72"/>
      <c r="AB71" s="79"/>
      <c r="AC71" s="128"/>
      <c r="AD71" s="74" t="s">
        <v>119</v>
      </c>
      <c r="AE71" s="73">
        <v>200</v>
      </c>
      <c r="AF71" s="72"/>
      <c r="AG71" s="72"/>
      <c r="AH71" s="79"/>
      <c r="AI71" s="79"/>
      <c r="AJ71" s="79"/>
    </row>
    <row r="72" spans="5:36" ht="20.25" customHeight="1" x14ac:dyDescent="0.4">
      <c r="E72" s="128"/>
      <c r="F72" s="72" t="s">
        <v>61</v>
      </c>
      <c r="G72" s="72">
        <v>10</v>
      </c>
      <c r="H72" s="72">
        <v>180</v>
      </c>
      <c r="I72" s="81">
        <f t="shared" si="63"/>
        <v>1.8</v>
      </c>
      <c r="J72" s="79"/>
      <c r="K72" s="128"/>
      <c r="L72" s="72" t="s">
        <v>59</v>
      </c>
      <c r="M72" s="72">
        <v>20</v>
      </c>
      <c r="N72" s="72">
        <v>215</v>
      </c>
      <c r="O72" s="81">
        <f t="shared" si="62"/>
        <v>4.3</v>
      </c>
      <c r="P72" s="79"/>
      <c r="Q72" s="128"/>
      <c r="R72" s="72" t="s">
        <v>60</v>
      </c>
      <c r="S72" s="72">
        <v>5</v>
      </c>
      <c r="T72" s="72">
        <v>1400</v>
      </c>
      <c r="U72" s="81">
        <f t="shared" si="64"/>
        <v>7</v>
      </c>
      <c r="V72" s="79"/>
      <c r="W72" s="128"/>
      <c r="X72" s="72" t="s">
        <v>89</v>
      </c>
      <c r="Y72" s="72">
        <v>2</v>
      </c>
      <c r="Z72" s="72">
        <v>2400</v>
      </c>
      <c r="AA72" s="81">
        <f t="shared" ref="AA72:AA74" si="65">Y72*Z72/1000</f>
        <v>4.8</v>
      </c>
      <c r="AB72" s="79"/>
      <c r="AC72" s="128"/>
      <c r="AD72" s="72" t="s">
        <v>120</v>
      </c>
      <c r="AE72" s="72">
        <v>0</v>
      </c>
      <c r="AF72" s="72">
        <v>0</v>
      </c>
      <c r="AG72" s="81">
        <f t="shared" ref="AG72" si="66">AE72*AF72/1000</f>
        <v>0</v>
      </c>
      <c r="AH72" s="79"/>
      <c r="AI72" s="79"/>
      <c r="AJ72" s="79"/>
    </row>
    <row r="73" spans="5:36" ht="63" customHeight="1" x14ac:dyDescent="0.4">
      <c r="E73" s="128"/>
      <c r="F73" s="72" t="s">
        <v>76</v>
      </c>
      <c r="G73" s="72">
        <v>30</v>
      </c>
      <c r="H73" s="72">
        <v>92</v>
      </c>
      <c r="I73" s="82">
        <f>G73*H73/650</f>
        <v>4.2461538461538462</v>
      </c>
      <c r="J73" s="79"/>
      <c r="K73" s="128"/>
      <c r="L73" s="72" t="s">
        <v>61</v>
      </c>
      <c r="M73" s="72">
        <v>10</v>
      </c>
      <c r="N73" s="72">
        <v>180</v>
      </c>
      <c r="O73" s="81">
        <f t="shared" si="62"/>
        <v>1.8</v>
      </c>
      <c r="P73" s="79"/>
      <c r="Q73" s="128"/>
      <c r="R73" s="73" t="s">
        <v>88</v>
      </c>
      <c r="S73" s="73">
        <v>200</v>
      </c>
      <c r="T73" s="72"/>
      <c r="U73" s="72"/>
      <c r="V73" s="79"/>
      <c r="W73" s="128"/>
      <c r="X73" s="72" t="s">
        <v>61</v>
      </c>
      <c r="Y73" s="72">
        <v>10</v>
      </c>
      <c r="Z73" s="72">
        <v>180</v>
      </c>
      <c r="AA73" s="81">
        <f t="shared" si="65"/>
        <v>1.8</v>
      </c>
      <c r="AB73" s="79"/>
      <c r="AC73" s="128"/>
      <c r="AD73" s="72" t="s">
        <v>121</v>
      </c>
      <c r="AE73" s="72">
        <v>0</v>
      </c>
      <c r="AF73" s="72">
        <v>0</v>
      </c>
      <c r="AG73" s="81">
        <f>AE73*AF73/100</f>
        <v>0</v>
      </c>
      <c r="AH73" s="79"/>
      <c r="AI73" s="79"/>
      <c r="AJ73" s="79"/>
    </row>
    <row r="74" spans="5:36" ht="55.5" customHeight="1" x14ac:dyDescent="0.4">
      <c r="E74" s="128"/>
      <c r="F74" s="72"/>
      <c r="G74" s="72"/>
      <c r="H74" s="72"/>
      <c r="I74" s="81"/>
      <c r="J74" s="79"/>
      <c r="K74" s="128"/>
      <c r="L74" s="73" t="s">
        <v>262</v>
      </c>
      <c r="M74" s="73">
        <v>200</v>
      </c>
      <c r="N74" s="72"/>
      <c r="O74" s="72"/>
      <c r="P74" s="79"/>
      <c r="Q74" s="128"/>
      <c r="R74" s="72" t="s">
        <v>89</v>
      </c>
      <c r="S74" s="72">
        <v>2</v>
      </c>
      <c r="T74" s="72">
        <v>2400</v>
      </c>
      <c r="U74" s="81">
        <f t="shared" ref="U74:U76" si="67">S74*T74/1000</f>
        <v>4.8</v>
      </c>
      <c r="V74" s="79"/>
      <c r="W74" s="128"/>
      <c r="X74" s="72" t="s">
        <v>59</v>
      </c>
      <c r="Y74" s="72">
        <v>100</v>
      </c>
      <c r="Z74" s="72">
        <v>215</v>
      </c>
      <c r="AA74" s="81">
        <f t="shared" si="65"/>
        <v>21.5</v>
      </c>
      <c r="AB74" s="79"/>
      <c r="AC74" s="128"/>
      <c r="AD74" s="72" t="s">
        <v>61</v>
      </c>
      <c r="AE74" s="72">
        <v>10</v>
      </c>
      <c r="AF74" s="72">
        <v>180</v>
      </c>
      <c r="AG74" s="81">
        <f t="shared" ref="AG74" si="68">AE74*AF74/1000</f>
        <v>1.8</v>
      </c>
      <c r="AH74" s="79"/>
      <c r="AI74" s="79"/>
      <c r="AJ74" s="79"/>
    </row>
    <row r="75" spans="5:36" ht="33.75" customHeight="1" x14ac:dyDescent="0.4">
      <c r="E75" s="128"/>
      <c r="F75" s="72"/>
      <c r="G75" s="72"/>
      <c r="H75" s="72"/>
      <c r="I75" s="81"/>
      <c r="J75" s="79"/>
      <c r="K75" s="128"/>
      <c r="L75" s="72" t="s">
        <v>89</v>
      </c>
      <c r="M75" s="72">
        <v>2</v>
      </c>
      <c r="N75" s="72">
        <v>2400</v>
      </c>
      <c r="O75" s="81">
        <f t="shared" ref="O75:O77" si="69">M75*N75/1000</f>
        <v>4.8</v>
      </c>
      <c r="P75" s="79"/>
      <c r="Q75" s="128"/>
      <c r="R75" s="72" t="s">
        <v>61</v>
      </c>
      <c r="S75" s="72">
        <v>10</v>
      </c>
      <c r="T75" s="72">
        <v>180</v>
      </c>
      <c r="U75" s="81">
        <f t="shared" si="67"/>
        <v>1.8</v>
      </c>
      <c r="V75" s="79"/>
      <c r="W75" s="128"/>
      <c r="X75" s="72"/>
      <c r="Y75" s="72"/>
      <c r="Z75" s="72"/>
      <c r="AA75" s="81"/>
      <c r="AB75" s="79"/>
      <c r="AC75" s="128"/>
      <c r="AD75" s="72"/>
      <c r="AE75" s="72"/>
      <c r="AF75" s="72"/>
      <c r="AG75" s="81"/>
      <c r="AH75" s="79"/>
      <c r="AI75" s="79"/>
      <c r="AJ75" s="79"/>
    </row>
    <row r="76" spans="5:36" ht="24" customHeight="1" x14ac:dyDescent="0.4">
      <c r="E76" s="128"/>
      <c r="F76" s="72"/>
      <c r="G76" s="72"/>
      <c r="H76" s="72"/>
      <c r="I76" s="81"/>
      <c r="J76" s="79"/>
      <c r="K76" s="128"/>
      <c r="L76" s="72" t="s">
        <v>263</v>
      </c>
      <c r="M76" s="72">
        <v>0</v>
      </c>
      <c r="N76" s="72"/>
      <c r="O76" s="81">
        <f t="shared" si="69"/>
        <v>0</v>
      </c>
      <c r="P76" s="79"/>
      <c r="Q76" s="128"/>
      <c r="R76" s="72" t="s">
        <v>59</v>
      </c>
      <c r="S76" s="72">
        <v>100</v>
      </c>
      <c r="T76" s="72">
        <v>215</v>
      </c>
      <c r="U76" s="81">
        <f t="shared" si="67"/>
        <v>21.5</v>
      </c>
      <c r="V76" s="79"/>
      <c r="W76" s="128"/>
      <c r="X76" s="72"/>
      <c r="Y76" s="72"/>
      <c r="Z76" s="72"/>
      <c r="AA76" s="81"/>
      <c r="AB76" s="79"/>
      <c r="AC76" s="128"/>
      <c r="AD76" s="72"/>
      <c r="AE76" s="72"/>
      <c r="AF76" s="72"/>
      <c r="AG76" s="81"/>
      <c r="AH76" s="79"/>
      <c r="AI76" s="79"/>
      <c r="AJ76" s="79"/>
    </row>
    <row r="77" spans="5:36" ht="21.75" customHeight="1" x14ac:dyDescent="0.4">
      <c r="E77" s="128"/>
      <c r="F77" s="72"/>
      <c r="G77" s="72"/>
      <c r="H77" s="72"/>
      <c r="I77" s="81"/>
      <c r="J77" s="79"/>
      <c r="K77" s="128"/>
      <c r="L77" s="72" t="s">
        <v>59</v>
      </c>
      <c r="M77" s="72">
        <v>100</v>
      </c>
      <c r="N77" s="72">
        <v>215</v>
      </c>
      <c r="O77" s="81">
        <f t="shared" si="69"/>
        <v>21.5</v>
      </c>
      <c r="P77" s="79"/>
      <c r="Q77" s="128"/>
      <c r="R77" s="72" t="s">
        <v>76</v>
      </c>
      <c r="S77" s="72">
        <v>30</v>
      </c>
      <c r="T77" s="72">
        <v>92</v>
      </c>
      <c r="U77" s="82">
        <f>S77*T77/650</f>
        <v>4.2461538461538462</v>
      </c>
      <c r="V77" s="79"/>
      <c r="W77" s="128"/>
      <c r="X77" s="72"/>
      <c r="Y77" s="72"/>
      <c r="Z77" s="72"/>
      <c r="AA77" s="81"/>
      <c r="AB77" s="79"/>
      <c r="AC77" s="128"/>
      <c r="AD77" s="72"/>
      <c r="AE77" s="72"/>
      <c r="AF77" s="72"/>
      <c r="AG77" s="81"/>
      <c r="AH77" s="79"/>
      <c r="AI77" s="79"/>
      <c r="AJ77" s="79"/>
    </row>
    <row r="78" spans="5:36" ht="25.5" customHeight="1" thickBot="1" x14ac:dyDescent="0.45">
      <c r="E78" s="129"/>
      <c r="F78" s="72"/>
      <c r="G78" s="72"/>
      <c r="H78" s="72"/>
      <c r="I78" s="82"/>
      <c r="J78" s="79"/>
      <c r="K78" s="129"/>
      <c r="L78" s="72" t="s">
        <v>76</v>
      </c>
      <c r="M78" s="72">
        <v>30</v>
      </c>
      <c r="N78" s="72">
        <v>92</v>
      </c>
      <c r="O78" s="82">
        <f>M78*N78/650</f>
        <v>4.2461538461538462</v>
      </c>
      <c r="P78" s="79"/>
      <c r="Q78" s="129"/>
      <c r="R78" s="72"/>
      <c r="S78" s="72"/>
      <c r="T78" s="72"/>
      <c r="U78" s="82"/>
      <c r="V78" s="79"/>
      <c r="W78" s="129"/>
      <c r="X78" s="72"/>
      <c r="Y78" s="72"/>
      <c r="Z78" s="72"/>
      <c r="AA78" s="82"/>
      <c r="AB78" s="79"/>
      <c r="AC78" s="129"/>
      <c r="AD78" s="72"/>
      <c r="AE78" s="72"/>
      <c r="AF78" s="72"/>
      <c r="AG78" s="81"/>
      <c r="AH78" s="79"/>
      <c r="AI78" s="79"/>
      <c r="AJ78" s="79"/>
    </row>
    <row r="79" spans="5:36" ht="33.75" customHeight="1" thickBot="1" x14ac:dyDescent="0.45">
      <c r="E79" s="79"/>
      <c r="F79" s="79"/>
      <c r="G79" s="79"/>
      <c r="H79" s="79"/>
      <c r="I79" s="83">
        <f>SUM(I9:I78)</f>
        <v>714.60730769230759</v>
      </c>
      <c r="J79" s="79"/>
      <c r="K79" s="79"/>
      <c r="L79" s="79"/>
      <c r="M79" s="79"/>
      <c r="N79" s="79"/>
      <c r="O79" s="83">
        <f>SUM(O9:O78)</f>
        <v>659.30730769230763</v>
      </c>
      <c r="P79" s="79"/>
      <c r="Q79" s="79"/>
      <c r="R79" s="79"/>
      <c r="S79" s="79"/>
      <c r="T79" s="79"/>
      <c r="U79" s="83">
        <f>SUM(U9:U78)</f>
        <v>707.29730769230764</v>
      </c>
      <c r="V79" s="79"/>
      <c r="W79" s="79"/>
      <c r="X79" s="79"/>
      <c r="Y79" s="79"/>
      <c r="Z79" s="79"/>
      <c r="AA79" s="83">
        <f>SUM(AA9:AA78)</f>
        <v>697.88230769230756</v>
      </c>
      <c r="AB79" s="79"/>
      <c r="AC79" s="79"/>
      <c r="AD79" s="79"/>
      <c r="AE79" s="79"/>
      <c r="AF79" s="79"/>
      <c r="AG79" s="83">
        <f>SUM(AG9:AG78)</f>
        <v>571.42230769230764</v>
      </c>
      <c r="AH79" s="79"/>
      <c r="AI79" s="83">
        <f>I79+O79+AG79+AA79+U79</f>
        <v>3350.5165384615379</v>
      </c>
      <c r="AJ79" s="79"/>
    </row>
    <row r="80" spans="5:36" ht="15.95" customHeight="1" x14ac:dyDescent="0.4"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</row>
    <row r="81" spans="5:36" ht="15.95" customHeight="1" x14ac:dyDescent="0.4"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</row>
    <row r="82" spans="5:36" ht="15.95" customHeight="1" x14ac:dyDescent="0.4"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</row>
    <row r="83" spans="5:36" ht="26.25" x14ac:dyDescent="0.4"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</row>
    <row r="84" spans="5:36" ht="26.25" x14ac:dyDescent="0.4"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</row>
    <row r="85" spans="5:36" ht="26.25" x14ac:dyDescent="0.4">
      <c r="E85" s="130" t="s">
        <v>8</v>
      </c>
      <c r="F85" s="131"/>
      <c r="G85" s="130" t="s">
        <v>142</v>
      </c>
      <c r="H85" s="134"/>
      <c r="I85" s="131"/>
      <c r="J85" s="79"/>
      <c r="K85" s="130" t="s">
        <v>8</v>
      </c>
      <c r="L85" s="131"/>
      <c r="M85" s="130" t="s">
        <v>143</v>
      </c>
      <c r="N85" s="134"/>
      <c r="O85" s="131"/>
      <c r="P85" s="79"/>
      <c r="Q85" s="130" t="s">
        <v>8</v>
      </c>
      <c r="R85" s="131"/>
      <c r="S85" s="130" t="s">
        <v>144</v>
      </c>
      <c r="T85" s="134"/>
      <c r="U85" s="131"/>
      <c r="V85" s="79"/>
      <c r="W85" s="130" t="s">
        <v>8</v>
      </c>
      <c r="X85" s="131"/>
      <c r="Y85" s="130" t="s">
        <v>145</v>
      </c>
      <c r="Z85" s="134"/>
      <c r="AA85" s="131"/>
      <c r="AB85" s="79"/>
      <c r="AC85" s="130" t="s">
        <v>8</v>
      </c>
      <c r="AD85" s="131"/>
      <c r="AE85" s="130" t="s">
        <v>146</v>
      </c>
      <c r="AF85" s="134"/>
      <c r="AG85" s="131"/>
      <c r="AH85" s="79"/>
      <c r="AI85" s="79"/>
      <c r="AJ85" s="79"/>
    </row>
    <row r="86" spans="5:36" ht="26.25" x14ac:dyDescent="0.4">
      <c r="E86" s="132"/>
      <c r="F86" s="133"/>
      <c r="G86" s="132"/>
      <c r="H86" s="135"/>
      <c r="I86" s="133"/>
      <c r="J86" s="79"/>
      <c r="K86" s="132"/>
      <c r="L86" s="133"/>
      <c r="M86" s="132"/>
      <c r="N86" s="135"/>
      <c r="O86" s="133"/>
      <c r="P86" s="79"/>
      <c r="Q86" s="132"/>
      <c r="R86" s="133"/>
      <c r="S86" s="132"/>
      <c r="T86" s="135"/>
      <c r="U86" s="133"/>
      <c r="V86" s="79"/>
      <c r="W86" s="132"/>
      <c r="X86" s="133"/>
      <c r="Y86" s="132"/>
      <c r="Z86" s="135"/>
      <c r="AA86" s="133"/>
      <c r="AB86" s="79"/>
      <c r="AC86" s="132"/>
      <c r="AD86" s="133"/>
      <c r="AE86" s="132"/>
      <c r="AF86" s="135"/>
      <c r="AG86" s="133"/>
      <c r="AH86" s="79"/>
      <c r="AI86" s="79"/>
      <c r="AJ86" s="79"/>
    </row>
    <row r="87" spans="5:36" ht="26.25" x14ac:dyDescent="0.4">
      <c r="E87" s="132"/>
      <c r="F87" s="133"/>
      <c r="G87" s="136"/>
      <c r="H87" s="137"/>
      <c r="I87" s="138"/>
      <c r="J87" s="79"/>
      <c r="K87" s="132"/>
      <c r="L87" s="133"/>
      <c r="M87" s="136"/>
      <c r="N87" s="137"/>
      <c r="O87" s="138"/>
      <c r="P87" s="79"/>
      <c r="Q87" s="132"/>
      <c r="R87" s="133"/>
      <c r="S87" s="136"/>
      <c r="T87" s="137"/>
      <c r="U87" s="138"/>
      <c r="V87" s="79"/>
      <c r="W87" s="132"/>
      <c r="X87" s="133"/>
      <c r="Y87" s="136"/>
      <c r="Z87" s="137"/>
      <c r="AA87" s="138"/>
      <c r="AB87" s="79"/>
      <c r="AC87" s="132"/>
      <c r="AD87" s="133"/>
      <c r="AE87" s="136"/>
      <c r="AF87" s="137"/>
      <c r="AG87" s="138"/>
      <c r="AH87" s="79"/>
      <c r="AI87" s="79"/>
      <c r="AJ87" s="79"/>
    </row>
    <row r="88" spans="5:36" ht="26.25" x14ac:dyDescent="0.4">
      <c r="E88" s="132"/>
      <c r="F88" s="133"/>
      <c r="G88" s="72" t="s">
        <v>148</v>
      </c>
      <c r="H88" s="72" t="s">
        <v>48</v>
      </c>
      <c r="I88" s="72" t="s">
        <v>49</v>
      </c>
      <c r="J88" s="79"/>
      <c r="K88" s="132"/>
      <c r="L88" s="133"/>
      <c r="M88" s="72" t="s">
        <v>148</v>
      </c>
      <c r="N88" s="72" t="s">
        <v>48</v>
      </c>
      <c r="O88" s="72" t="s">
        <v>49</v>
      </c>
      <c r="P88" s="79"/>
      <c r="Q88" s="132"/>
      <c r="R88" s="133"/>
      <c r="S88" s="72" t="s">
        <v>148</v>
      </c>
      <c r="T88" s="72" t="s">
        <v>48</v>
      </c>
      <c r="U88" s="72" t="s">
        <v>49</v>
      </c>
      <c r="V88" s="79"/>
      <c r="W88" s="132"/>
      <c r="X88" s="133"/>
      <c r="Y88" s="72" t="s">
        <v>148</v>
      </c>
      <c r="Z88" s="72" t="s">
        <v>48</v>
      </c>
      <c r="AA88" s="72" t="s">
        <v>49</v>
      </c>
      <c r="AB88" s="79"/>
      <c r="AC88" s="132"/>
      <c r="AD88" s="133"/>
      <c r="AE88" s="72" t="s">
        <v>148</v>
      </c>
      <c r="AF88" s="72" t="s">
        <v>48</v>
      </c>
      <c r="AG88" s="72" t="s">
        <v>49</v>
      </c>
      <c r="AH88" s="79"/>
      <c r="AI88" s="79"/>
      <c r="AJ88" s="79"/>
    </row>
    <row r="89" spans="5:36" ht="26.25" x14ac:dyDescent="0.4">
      <c r="E89" s="80"/>
      <c r="F89" s="139" t="s">
        <v>23</v>
      </c>
      <c r="G89" s="139"/>
      <c r="H89" s="139"/>
      <c r="I89" s="139"/>
      <c r="J89" s="79"/>
      <c r="K89" s="80"/>
      <c r="L89" s="139" t="s">
        <v>23</v>
      </c>
      <c r="M89" s="139"/>
      <c r="N89" s="139"/>
      <c r="O89" s="139"/>
      <c r="P89" s="79"/>
      <c r="Q89" s="80"/>
      <c r="R89" s="139" t="s">
        <v>23</v>
      </c>
      <c r="S89" s="139"/>
      <c r="T89" s="139"/>
      <c r="U89" s="139"/>
      <c r="V89" s="79"/>
      <c r="W89" s="80"/>
      <c r="X89" s="139" t="s">
        <v>23</v>
      </c>
      <c r="Y89" s="139"/>
      <c r="Z89" s="139"/>
      <c r="AA89" s="139"/>
      <c r="AB89" s="79"/>
      <c r="AC89" s="80"/>
      <c r="AD89" s="139" t="s">
        <v>23</v>
      </c>
      <c r="AE89" s="139"/>
      <c r="AF89" s="139"/>
      <c r="AG89" s="139"/>
      <c r="AH89" s="79"/>
      <c r="AI89" s="79"/>
      <c r="AJ89" s="79"/>
    </row>
    <row r="90" spans="5:36" ht="51" x14ac:dyDescent="0.4">
      <c r="E90" s="127" t="s">
        <v>90</v>
      </c>
      <c r="F90" s="73" t="s">
        <v>147</v>
      </c>
      <c r="G90" s="73">
        <v>200</v>
      </c>
      <c r="H90" s="72"/>
      <c r="I90" s="72"/>
      <c r="J90" s="79"/>
      <c r="K90" s="127" t="s">
        <v>90</v>
      </c>
      <c r="L90" s="73" t="s">
        <v>132</v>
      </c>
      <c r="M90" s="73">
        <v>200</v>
      </c>
      <c r="N90" s="72"/>
      <c r="O90" s="72"/>
      <c r="P90" s="79"/>
      <c r="Q90" s="127" t="s">
        <v>90</v>
      </c>
      <c r="R90" s="73" t="s">
        <v>57</v>
      </c>
      <c r="S90" s="73">
        <v>200</v>
      </c>
      <c r="T90" s="72"/>
      <c r="U90" s="72"/>
      <c r="V90" s="79"/>
      <c r="W90" s="127" t="s">
        <v>90</v>
      </c>
      <c r="X90" s="73" t="s">
        <v>124</v>
      </c>
      <c r="Y90" s="73">
        <v>200</v>
      </c>
      <c r="Z90" s="72"/>
      <c r="AA90" s="72"/>
      <c r="AB90" s="79"/>
      <c r="AC90" s="127" t="s">
        <v>90</v>
      </c>
      <c r="AD90" s="73" t="s">
        <v>97</v>
      </c>
      <c r="AE90" s="73">
        <v>200</v>
      </c>
      <c r="AF90" s="72"/>
      <c r="AG90" s="72"/>
      <c r="AH90" s="79"/>
      <c r="AI90" s="79"/>
      <c r="AJ90" s="79"/>
    </row>
    <row r="91" spans="5:36" ht="26.25" x14ac:dyDescent="0.4">
      <c r="E91" s="128"/>
      <c r="F91" s="72" t="s">
        <v>98</v>
      </c>
      <c r="G91" s="72">
        <v>10</v>
      </c>
      <c r="H91" s="72">
        <v>100</v>
      </c>
      <c r="I91" s="81">
        <f t="shared" ref="I91:I95" si="70">G91*H91/1000</f>
        <v>1</v>
      </c>
      <c r="J91" s="79"/>
      <c r="K91" s="128"/>
      <c r="L91" s="72" t="s">
        <v>133</v>
      </c>
      <c r="M91" s="72">
        <v>20</v>
      </c>
      <c r="N91" s="72">
        <v>105</v>
      </c>
      <c r="O91" s="81">
        <f t="shared" ref="O91:O94" si="71">M91*N91/1000</f>
        <v>2.1</v>
      </c>
      <c r="P91" s="79"/>
      <c r="Q91" s="128"/>
      <c r="R91" s="72" t="s">
        <v>58</v>
      </c>
      <c r="S91" s="72">
        <v>20</v>
      </c>
      <c r="T91" s="72">
        <v>130</v>
      </c>
      <c r="U91" s="81">
        <f t="shared" ref="U91:U94" si="72">S91*T91/1000</f>
        <v>2.6</v>
      </c>
      <c r="V91" s="79"/>
      <c r="W91" s="128"/>
      <c r="X91" s="72" t="s">
        <v>125</v>
      </c>
      <c r="Y91" s="72">
        <v>20</v>
      </c>
      <c r="Z91" s="72">
        <v>190</v>
      </c>
      <c r="AA91" s="81">
        <f t="shared" ref="AA91:AA94" si="73">Y91*Z91/1000</f>
        <v>3.8</v>
      </c>
      <c r="AB91" s="79"/>
      <c r="AC91" s="128"/>
      <c r="AD91" s="72" t="s">
        <v>98</v>
      </c>
      <c r="AE91" s="72">
        <v>20</v>
      </c>
      <c r="AF91" s="72">
        <v>130</v>
      </c>
      <c r="AG91" s="81">
        <f t="shared" ref="AG91:AG94" si="74">AE91*AF91/1000</f>
        <v>2.6</v>
      </c>
      <c r="AH91" s="79"/>
      <c r="AI91" s="79"/>
      <c r="AJ91" s="79"/>
    </row>
    <row r="92" spans="5:36" ht="26.25" x14ac:dyDescent="0.4">
      <c r="E92" s="128"/>
      <c r="F92" s="72" t="s">
        <v>152</v>
      </c>
      <c r="G92" s="72">
        <v>10</v>
      </c>
      <c r="H92" s="72">
        <v>105</v>
      </c>
      <c r="I92" s="81">
        <f t="shared" si="70"/>
        <v>1.05</v>
      </c>
      <c r="J92" s="79"/>
      <c r="K92" s="128"/>
      <c r="L92" s="72" t="s">
        <v>59</v>
      </c>
      <c r="M92" s="72">
        <v>150</v>
      </c>
      <c r="N92" s="72">
        <v>215</v>
      </c>
      <c r="O92" s="81">
        <f t="shared" si="71"/>
        <v>32.25</v>
      </c>
      <c r="P92" s="79"/>
      <c r="Q92" s="128"/>
      <c r="R92" s="72" t="s">
        <v>59</v>
      </c>
      <c r="S92" s="72">
        <v>150</v>
      </c>
      <c r="T92" s="72">
        <v>215</v>
      </c>
      <c r="U92" s="81">
        <f t="shared" si="72"/>
        <v>32.25</v>
      </c>
      <c r="V92" s="79"/>
      <c r="W92" s="128"/>
      <c r="X92" s="72" t="s">
        <v>59</v>
      </c>
      <c r="Y92" s="72">
        <v>150</v>
      </c>
      <c r="Z92" s="72">
        <v>215</v>
      </c>
      <c r="AA92" s="81">
        <f t="shared" si="73"/>
        <v>32.25</v>
      </c>
      <c r="AB92" s="79"/>
      <c r="AC92" s="128"/>
      <c r="AD92" s="72" t="s">
        <v>59</v>
      </c>
      <c r="AE92" s="72">
        <v>150</v>
      </c>
      <c r="AF92" s="72">
        <v>215</v>
      </c>
      <c r="AG92" s="81">
        <f t="shared" si="74"/>
        <v>32.25</v>
      </c>
      <c r="AH92" s="79"/>
      <c r="AI92" s="79"/>
      <c r="AJ92" s="79"/>
    </row>
    <row r="93" spans="5:36" ht="26.25" x14ac:dyDescent="0.4">
      <c r="E93" s="128"/>
      <c r="F93" s="72" t="s">
        <v>59</v>
      </c>
      <c r="G93" s="72">
        <v>150</v>
      </c>
      <c r="H93" s="72">
        <v>215</v>
      </c>
      <c r="I93" s="81">
        <f t="shared" si="70"/>
        <v>32.25</v>
      </c>
      <c r="J93" s="79"/>
      <c r="K93" s="128"/>
      <c r="L93" s="72" t="s">
        <v>60</v>
      </c>
      <c r="M93" s="72">
        <v>4</v>
      </c>
      <c r="N93" s="72">
        <v>1400</v>
      </c>
      <c r="O93" s="81">
        <f t="shared" si="71"/>
        <v>5.6</v>
      </c>
      <c r="P93" s="79"/>
      <c r="Q93" s="128"/>
      <c r="R93" s="72" t="s">
        <v>60</v>
      </c>
      <c r="S93" s="72">
        <v>4</v>
      </c>
      <c r="T93" s="72">
        <v>1400</v>
      </c>
      <c r="U93" s="81">
        <f t="shared" si="72"/>
        <v>5.6</v>
      </c>
      <c r="V93" s="79"/>
      <c r="W93" s="128"/>
      <c r="X93" s="72" t="s">
        <v>60</v>
      </c>
      <c r="Y93" s="72">
        <v>4</v>
      </c>
      <c r="Z93" s="72">
        <v>1400</v>
      </c>
      <c r="AA93" s="81">
        <f t="shared" si="73"/>
        <v>5.6</v>
      </c>
      <c r="AB93" s="79"/>
      <c r="AC93" s="128"/>
      <c r="AD93" s="72" t="s">
        <v>60</v>
      </c>
      <c r="AE93" s="72">
        <v>4</v>
      </c>
      <c r="AF93" s="72">
        <v>1400</v>
      </c>
      <c r="AG93" s="81">
        <f t="shared" si="74"/>
        <v>5.6</v>
      </c>
      <c r="AH93" s="79"/>
      <c r="AI93" s="79"/>
      <c r="AJ93" s="79"/>
    </row>
    <row r="94" spans="5:36" ht="26.25" x14ac:dyDescent="0.4">
      <c r="E94" s="128"/>
      <c r="F94" s="72" t="s">
        <v>61</v>
      </c>
      <c r="G94" s="72">
        <v>5</v>
      </c>
      <c r="H94" s="72">
        <v>180</v>
      </c>
      <c r="I94" s="81">
        <f t="shared" si="70"/>
        <v>0.9</v>
      </c>
      <c r="J94" s="79"/>
      <c r="K94" s="128"/>
      <c r="L94" s="72" t="s">
        <v>61</v>
      </c>
      <c r="M94" s="72">
        <v>5</v>
      </c>
      <c r="N94" s="72">
        <v>180</v>
      </c>
      <c r="O94" s="81">
        <f t="shared" si="71"/>
        <v>0.9</v>
      </c>
      <c r="P94" s="79"/>
      <c r="Q94" s="128"/>
      <c r="R94" s="72" t="s">
        <v>61</v>
      </c>
      <c r="S94" s="72">
        <v>5</v>
      </c>
      <c r="T94" s="72">
        <v>180</v>
      </c>
      <c r="U94" s="81">
        <f t="shared" si="72"/>
        <v>0.9</v>
      </c>
      <c r="V94" s="79"/>
      <c r="W94" s="128"/>
      <c r="X94" s="72" t="s">
        <v>61</v>
      </c>
      <c r="Y94" s="72">
        <v>5</v>
      </c>
      <c r="Z94" s="72">
        <v>180</v>
      </c>
      <c r="AA94" s="81">
        <f t="shared" si="73"/>
        <v>0.9</v>
      </c>
      <c r="AB94" s="79"/>
      <c r="AC94" s="128"/>
      <c r="AD94" s="72" t="s">
        <v>61</v>
      </c>
      <c r="AE94" s="72">
        <v>10</v>
      </c>
      <c r="AF94" s="72">
        <v>180</v>
      </c>
      <c r="AG94" s="81">
        <f t="shared" si="74"/>
        <v>1.8</v>
      </c>
      <c r="AH94" s="79"/>
      <c r="AI94" s="79"/>
      <c r="AJ94" s="79"/>
    </row>
    <row r="95" spans="5:36" ht="51" x14ac:dyDescent="0.4">
      <c r="E95" s="128"/>
      <c r="F95" s="72" t="s">
        <v>60</v>
      </c>
      <c r="G95" s="72">
        <v>4</v>
      </c>
      <c r="H95" s="72">
        <v>1400</v>
      </c>
      <c r="I95" s="81">
        <f t="shared" si="70"/>
        <v>5.6</v>
      </c>
      <c r="J95" s="79"/>
      <c r="K95" s="128"/>
      <c r="L95" s="73" t="s">
        <v>99</v>
      </c>
      <c r="M95" s="73">
        <v>200</v>
      </c>
      <c r="N95" s="72"/>
      <c r="O95" s="72"/>
      <c r="P95" s="79"/>
      <c r="Q95" s="128"/>
      <c r="R95" s="73" t="s">
        <v>95</v>
      </c>
      <c r="S95" s="73">
        <v>200</v>
      </c>
      <c r="T95" s="72"/>
      <c r="U95" s="72"/>
      <c r="V95" s="79"/>
      <c r="W95" s="128"/>
      <c r="X95" s="73" t="s">
        <v>99</v>
      </c>
      <c r="Y95" s="73">
        <v>200</v>
      </c>
      <c r="Z95" s="72"/>
      <c r="AA95" s="72"/>
      <c r="AB95" s="79"/>
      <c r="AC95" s="128"/>
      <c r="AD95" s="73" t="s">
        <v>95</v>
      </c>
      <c r="AE95" s="73">
        <v>200</v>
      </c>
      <c r="AF95" s="72"/>
      <c r="AG95" s="72"/>
      <c r="AH95" s="79"/>
      <c r="AI95" s="79"/>
      <c r="AJ95" s="79"/>
    </row>
    <row r="96" spans="5:36" ht="26.25" x14ac:dyDescent="0.4">
      <c r="E96" s="128"/>
      <c r="F96" s="73" t="s">
        <v>95</v>
      </c>
      <c r="G96" s="73">
        <v>200</v>
      </c>
      <c r="H96" s="72"/>
      <c r="I96" s="72"/>
      <c r="J96" s="79"/>
      <c r="K96" s="128"/>
      <c r="L96" s="72" t="s">
        <v>59</v>
      </c>
      <c r="M96" s="72">
        <v>100</v>
      </c>
      <c r="N96" s="72">
        <v>215</v>
      </c>
      <c r="O96" s="81">
        <f t="shared" ref="O96" si="75">M96*N96/1000</f>
        <v>21.5</v>
      </c>
      <c r="P96" s="79"/>
      <c r="Q96" s="128"/>
      <c r="R96" s="72" t="s">
        <v>59</v>
      </c>
      <c r="S96" s="72">
        <v>100</v>
      </c>
      <c r="T96" s="72">
        <v>215</v>
      </c>
      <c r="U96" s="81">
        <f t="shared" ref="U96" si="76">S96*T96/1000</f>
        <v>21.5</v>
      </c>
      <c r="V96" s="79"/>
      <c r="W96" s="128"/>
      <c r="X96" s="72" t="s">
        <v>59</v>
      </c>
      <c r="Y96" s="72">
        <v>100</v>
      </c>
      <c r="Z96" s="72">
        <v>215</v>
      </c>
      <c r="AA96" s="81">
        <f t="shared" ref="AA96" si="77">Y96*Z96/1000</f>
        <v>21.5</v>
      </c>
      <c r="AB96" s="79"/>
      <c r="AC96" s="128"/>
      <c r="AD96" s="72" t="s">
        <v>59</v>
      </c>
      <c r="AE96" s="72">
        <v>100</v>
      </c>
      <c r="AF96" s="72">
        <v>215</v>
      </c>
      <c r="AG96" s="81">
        <f t="shared" ref="AG96" si="78">AE96*AF96/1000</f>
        <v>21.5</v>
      </c>
      <c r="AH96" s="79"/>
      <c r="AI96" s="79"/>
      <c r="AJ96" s="79"/>
    </row>
    <row r="97" spans="5:36" ht="26.25" x14ac:dyDescent="0.4">
      <c r="E97" s="128"/>
      <c r="F97" s="72" t="s">
        <v>59</v>
      </c>
      <c r="G97" s="72">
        <v>100</v>
      </c>
      <c r="H97" s="72">
        <v>215</v>
      </c>
      <c r="I97" s="81">
        <f t="shared" ref="I97" si="79">G97*H97/1000</f>
        <v>21.5</v>
      </c>
      <c r="J97" s="79"/>
      <c r="K97" s="128"/>
      <c r="L97" s="72" t="s">
        <v>100</v>
      </c>
      <c r="M97" s="72">
        <v>2</v>
      </c>
      <c r="N97" s="72">
        <v>1300</v>
      </c>
      <c r="O97" s="81">
        <f>M97*N97/100</f>
        <v>26</v>
      </c>
      <c r="P97" s="79"/>
      <c r="Q97" s="128"/>
      <c r="R97" s="72" t="s">
        <v>62</v>
      </c>
      <c r="S97" s="72">
        <v>2</v>
      </c>
      <c r="T97" s="72">
        <v>240</v>
      </c>
      <c r="U97" s="81">
        <f>S97*T97/100</f>
        <v>4.8</v>
      </c>
      <c r="V97" s="79"/>
      <c r="W97" s="128"/>
      <c r="X97" s="72" t="s">
        <v>100</v>
      </c>
      <c r="Y97" s="72">
        <v>2</v>
      </c>
      <c r="Z97" s="72">
        <v>1300</v>
      </c>
      <c r="AA97" s="81">
        <f>Y97*Z97/100</f>
        <v>26</v>
      </c>
      <c r="AB97" s="79"/>
      <c r="AC97" s="128"/>
      <c r="AD97" s="72" t="s">
        <v>62</v>
      </c>
      <c r="AE97" s="72">
        <v>2</v>
      </c>
      <c r="AF97" s="72">
        <v>240</v>
      </c>
      <c r="AG97" s="81">
        <f>AE97*AF97/100</f>
        <v>4.8</v>
      </c>
      <c r="AH97" s="79"/>
      <c r="AI97" s="79"/>
      <c r="AJ97" s="79"/>
    </row>
    <row r="98" spans="5:36" ht="26.25" x14ac:dyDescent="0.4">
      <c r="E98" s="128"/>
      <c r="F98" s="72" t="s">
        <v>62</v>
      </c>
      <c r="G98" s="72">
        <v>2</v>
      </c>
      <c r="H98" s="72">
        <v>240</v>
      </c>
      <c r="I98" s="81">
        <f>G98*H98/100</f>
        <v>4.8</v>
      </c>
      <c r="J98" s="79"/>
      <c r="K98" s="128"/>
      <c r="L98" s="72" t="s">
        <v>61</v>
      </c>
      <c r="M98" s="72">
        <v>10</v>
      </c>
      <c r="N98" s="72">
        <v>180</v>
      </c>
      <c r="O98" s="81">
        <f t="shared" ref="O98" si="80">M98*N98/1000</f>
        <v>1.8</v>
      </c>
      <c r="P98" s="79"/>
      <c r="Q98" s="128"/>
      <c r="R98" s="72" t="s">
        <v>61</v>
      </c>
      <c r="S98" s="72">
        <v>10</v>
      </c>
      <c r="T98" s="72">
        <v>180</v>
      </c>
      <c r="U98" s="81">
        <f t="shared" ref="U98" si="81">S98*T98/1000</f>
        <v>1.8</v>
      </c>
      <c r="V98" s="79"/>
      <c r="W98" s="128"/>
      <c r="X98" s="72" t="s">
        <v>61</v>
      </c>
      <c r="Y98" s="72">
        <v>10</v>
      </c>
      <c r="Z98" s="72">
        <v>180</v>
      </c>
      <c r="AA98" s="81">
        <f t="shared" ref="AA98" si="82">Y98*Z98/1000</f>
        <v>1.8</v>
      </c>
      <c r="AB98" s="79"/>
      <c r="AC98" s="128"/>
      <c r="AD98" s="72" t="s">
        <v>61</v>
      </c>
      <c r="AE98" s="72">
        <v>10</v>
      </c>
      <c r="AF98" s="72">
        <v>180</v>
      </c>
      <c r="AG98" s="81">
        <f t="shared" ref="AG98" si="83">AE98*AF98/1000</f>
        <v>1.8</v>
      </c>
      <c r="AH98" s="79"/>
      <c r="AI98" s="79"/>
      <c r="AJ98" s="79"/>
    </row>
    <row r="99" spans="5:36" ht="26.25" x14ac:dyDescent="0.4">
      <c r="E99" s="128"/>
      <c r="F99" s="72" t="s">
        <v>61</v>
      </c>
      <c r="G99" s="72">
        <v>10</v>
      </c>
      <c r="H99" s="72">
        <v>180</v>
      </c>
      <c r="I99" s="81">
        <f t="shared" ref="I99" si="84">G99*H99/1000</f>
        <v>1.8</v>
      </c>
      <c r="J99" s="79"/>
      <c r="K99" s="128"/>
      <c r="L99" s="72" t="s">
        <v>63</v>
      </c>
      <c r="M99" s="72">
        <v>50</v>
      </c>
      <c r="N99" s="72">
        <v>75</v>
      </c>
      <c r="O99" s="81">
        <f>M99*N99/400</f>
        <v>9.375</v>
      </c>
      <c r="P99" s="79"/>
      <c r="Q99" s="128"/>
      <c r="R99" s="72" t="s">
        <v>63</v>
      </c>
      <c r="S99" s="72">
        <v>50</v>
      </c>
      <c r="T99" s="72">
        <v>75</v>
      </c>
      <c r="U99" s="81">
        <f>S99*T99/400</f>
        <v>9.375</v>
      </c>
      <c r="V99" s="79"/>
      <c r="W99" s="128"/>
      <c r="X99" s="72" t="s">
        <v>63</v>
      </c>
      <c r="Y99" s="72">
        <v>50</v>
      </c>
      <c r="Z99" s="72">
        <v>75</v>
      </c>
      <c r="AA99" s="81">
        <f>Y99*Z99/400</f>
        <v>9.375</v>
      </c>
      <c r="AB99" s="79"/>
      <c r="AC99" s="128"/>
      <c r="AD99" s="72" t="s">
        <v>63</v>
      </c>
      <c r="AE99" s="72">
        <v>50</v>
      </c>
      <c r="AF99" s="72">
        <v>75</v>
      </c>
      <c r="AG99" s="81">
        <f>AE99*AF99/400</f>
        <v>9.375</v>
      </c>
      <c r="AH99" s="79"/>
      <c r="AI99" s="79"/>
      <c r="AJ99" s="79"/>
    </row>
    <row r="100" spans="5:36" ht="26.25" x14ac:dyDescent="0.4">
      <c r="E100" s="128"/>
      <c r="F100" s="72" t="s">
        <v>63</v>
      </c>
      <c r="G100" s="72">
        <v>50</v>
      </c>
      <c r="H100" s="72">
        <v>75</v>
      </c>
      <c r="I100" s="81">
        <f>G100*H100/400</f>
        <v>9.375</v>
      </c>
      <c r="J100" s="79"/>
      <c r="K100" s="128"/>
      <c r="L100" s="72" t="s">
        <v>60</v>
      </c>
      <c r="M100" s="72">
        <v>5</v>
      </c>
      <c r="N100" s="72">
        <v>1400</v>
      </c>
      <c r="O100" s="81">
        <f t="shared" ref="O100:O101" si="85">M100*N100/1000</f>
        <v>7</v>
      </c>
      <c r="P100" s="79"/>
      <c r="Q100" s="128"/>
      <c r="R100" s="72" t="s">
        <v>60</v>
      </c>
      <c r="S100" s="72">
        <v>5</v>
      </c>
      <c r="T100" s="72">
        <v>1400</v>
      </c>
      <c r="U100" s="81">
        <f t="shared" ref="U100" si="86">S100*T100/1000</f>
        <v>7</v>
      </c>
      <c r="V100" s="79"/>
      <c r="W100" s="128"/>
      <c r="X100" s="72" t="s">
        <v>60</v>
      </c>
      <c r="Y100" s="72">
        <v>5</v>
      </c>
      <c r="Z100" s="72">
        <v>1400</v>
      </c>
      <c r="AA100" s="81">
        <f t="shared" ref="AA100:AA101" si="87">Y100*Z100/1000</f>
        <v>7</v>
      </c>
      <c r="AB100" s="79"/>
      <c r="AC100" s="128"/>
      <c r="AD100" s="72" t="s">
        <v>60</v>
      </c>
      <c r="AE100" s="72">
        <v>5</v>
      </c>
      <c r="AF100" s="72">
        <v>1400</v>
      </c>
      <c r="AG100" s="81">
        <f t="shared" ref="AG100" si="88">AE100*AF100/1000</f>
        <v>7</v>
      </c>
      <c r="AH100" s="79"/>
      <c r="AI100" s="79"/>
      <c r="AJ100" s="79"/>
    </row>
    <row r="101" spans="5:36" ht="26.25" x14ac:dyDescent="0.4">
      <c r="E101" s="128"/>
      <c r="F101" s="72" t="s">
        <v>60</v>
      </c>
      <c r="G101" s="72">
        <v>5</v>
      </c>
      <c r="H101" s="72">
        <v>1400</v>
      </c>
      <c r="I101" s="81">
        <f t="shared" ref="I101" si="89">G101*H101/1000</f>
        <v>7</v>
      </c>
      <c r="J101" s="79"/>
      <c r="K101" s="128"/>
      <c r="L101" s="72" t="s">
        <v>64</v>
      </c>
      <c r="M101" s="72">
        <v>5</v>
      </c>
      <c r="N101" s="72">
        <v>3085</v>
      </c>
      <c r="O101" s="81">
        <f t="shared" si="85"/>
        <v>15.425000000000001</v>
      </c>
      <c r="P101" s="79"/>
      <c r="Q101" s="128"/>
      <c r="R101" s="72" t="s">
        <v>82</v>
      </c>
      <c r="S101" s="72">
        <v>25</v>
      </c>
      <c r="T101" s="72">
        <v>30</v>
      </c>
      <c r="U101" s="81">
        <f>S101*T101/50</f>
        <v>15</v>
      </c>
      <c r="V101" s="79"/>
      <c r="W101" s="128"/>
      <c r="X101" s="72" t="s">
        <v>64</v>
      </c>
      <c r="Y101" s="72">
        <v>5</v>
      </c>
      <c r="Z101" s="72">
        <v>3085</v>
      </c>
      <c r="AA101" s="81">
        <f t="shared" si="87"/>
        <v>15.425000000000001</v>
      </c>
      <c r="AB101" s="79"/>
      <c r="AC101" s="128"/>
      <c r="AD101" s="72" t="s">
        <v>82</v>
      </c>
      <c r="AE101" s="72">
        <v>25</v>
      </c>
      <c r="AF101" s="72">
        <v>30</v>
      </c>
      <c r="AG101" s="81">
        <f>AE101*AF101/50</f>
        <v>15</v>
      </c>
      <c r="AH101" s="79"/>
      <c r="AI101" s="79"/>
      <c r="AJ101" s="79"/>
    </row>
    <row r="102" spans="5:36" ht="26.25" x14ac:dyDescent="0.4">
      <c r="E102" s="129"/>
      <c r="F102" s="72" t="s">
        <v>82</v>
      </c>
      <c r="G102" s="72">
        <v>25</v>
      </c>
      <c r="H102" s="72">
        <v>30</v>
      </c>
      <c r="I102" s="81">
        <f>G102*H102/50</f>
        <v>15</v>
      </c>
      <c r="J102" s="79"/>
      <c r="K102" s="129"/>
      <c r="L102" s="72"/>
      <c r="M102" s="72"/>
      <c r="N102" s="72"/>
      <c r="O102" s="81"/>
      <c r="P102" s="79"/>
      <c r="Q102" s="129"/>
      <c r="R102" s="72"/>
      <c r="S102" s="72"/>
      <c r="T102" s="72"/>
      <c r="U102" s="81"/>
      <c r="V102" s="79"/>
      <c r="W102" s="129"/>
      <c r="X102" s="72"/>
      <c r="Y102" s="72"/>
      <c r="Z102" s="72"/>
      <c r="AA102" s="81">
        <f t="shared" ref="AA102" si="90">Y102*Z102/1000</f>
        <v>0</v>
      </c>
      <c r="AB102" s="79"/>
      <c r="AC102" s="129"/>
      <c r="AD102" s="72"/>
      <c r="AE102" s="72"/>
      <c r="AF102" s="72"/>
      <c r="AG102" s="81">
        <f t="shared" ref="AG102" si="91">AE102*AF102/1000</f>
        <v>0</v>
      </c>
      <c r="AH102" s="79"/>
      <c r="AI102" s="79"/>
      <c r="AJ102" s="79"/>
    </row>
    <row r="103" spans="5:36" ht="26.25" x14ac:dyDescent="0.4">
      <c r="E103" s="80" t="s">
        <v>91</v>
      </c>
      <c r="F103" s="73" t="s">
        <v>261</v>
      </c>
      <c r="G103" s="73">
        <v>60</v>
      </c>
      <c r="H103" s="72">
        <v>0</v>
      </c>
      <c r="I103" s="81">
        <f>G103*H103/1000</f>
        <v>0</v>
      </c>
      <c r="J103" s="79"/>
      <c r="K103" s="80" t="s">
        <v>91</v>
      </c>
      <c r="L103" s="73" t="s">
        <v>261</v>
      </c>
      <c r="M103" s="73">
        <v>60</v>
      </c>
      <c r="N103" s="72">
        <v>0</v>
      </c>
      <c r="O103" s="81">
        <f>M103*N103/1000</f>
        <v>0</v>
      </c>
      <c r="P103" s="79"/>
      <c r="Q103" s="80" t="s">
        <v>91</v>
      </c>
      <c r="R103" s="73" t="s">
        <v>261</v>
      </c>
      <c r="S103" s="73">
        <v>60</v>
      </c>
      <c r="T103" s="72">
        <v>0</v>
      </c>
      <c r="U103" s="81">
        <f>S103*T103/1000</f>
        <v>0</v>
      </c>
      <c r="V103" s="79"/>
      <c r="W103" s="80" t="s">
        <v>91</v>
      </c>
      <c r="X103" s="73" t="s">
        <v>261</v>
      </c>
      <c r="Y103" s="73">
        <v>60</v>
      </c>
      <c r="Z103" s="72">
        <v>0</v>
      </c>
      <c r="AA103" s="81">
        <f>Y103*Z103/1000</f>
        <v>0</v>
      </c>
      <c r="AB103" s="79"/>
      <c r="AC103" s="80" t="s">
        <v>91</v>
      </c>
      <c r="AD103" s="73" t="s">
        <v>261</v>
      </c>
      <c r="AE103" s="73">
        <v>60</v>
      </c>
      <c r="AF103" s="72">
        <v>0</v>
      </c>
      <c r="AG103" s="81">
        <f>AE103*AF103/1000</f>
        <v>0</v>
      </c>
      <c r="AH103" s="79"/>
      <c r="AI103" s="79"/>
      <c r="AJ103" s="79"/>
    </row>
    <row r="104" spans="5:36" ht="76.5" x14ac:dyDescent="0.4">
      <c r="E104" s="127" t="s">
        <v>92</v>
      </c>
      <c r="F104" s="73" t="s">
        <v>251</v>
      </c>
      <c r="G104" s="73">
        <v>60</v>
      </c>
      <c r="H104" s="72"/>
      <c r="I104" s="72"/>
      <c r="J104" s="79"/>
      <c r="K104" s="127" t="s">
        <v>92</v>
      </c>
      <c r="L104" s="75" t="s">
        <v>276</v>
      </c>
      <c r="M104" s="73">
        <v>60</v>
      </c>
      <c r="N104" s="72"/>
      <c r="O104" s="72"/>
      <c r="P104" s="79"/>
      <c r="Q104" s="127" t="s">
        <v>92</v>
      </c>
      <c r="R104" s="73" t="s">
        <v>247</v>
      </c>
      <c r="S104" s="73">
        <v>60</v>
      </c>
      <c r="T104" s="72"/>
      <c r="U104" s="72"/>
      <c r="V104" s="79"/>
      <c r="W104" s="127" t="s">
        <v>92</v>
      </c>
      <c r="X104" s="73" t="s">
        <v>277</v>
      </c>
      <c r="Y104" s="73">
        <v>60</v>
      </c>
      <c r="Z104" s="72"/>
      <c r="AA104" s="72"/>
      <c r="AB104" s="79"/>
      <c r="AC104" s="127" t="s">
        <v>92</v>
      </c>
      <c r="AD104" s="73" t="s">
        <v>247</v>
      </c>
      <c r="AE104" s="73">
        <v>60</v>
      </c>
      <c r="AF104" s="72"/>
      <c r="AG104" s="72"/>
      <c r="AH104" s="79"/>
      <c r="AI104" s="76"/>
      <c r="AJ104" s="79"/>
    </row>
    <row r="105" spans="5:36" ht="26.25" x14ac:dyDescent="0.4">
      <c r="E105" s="128"/>
      <c r="F105" s="72" t="s">
        <v>73</v>
      </c>
      <c r="G105" s="72">
        <v>75</v>
      </c>
      <c r="H105" s="72">
        <v>135</v>
      </c>
      <c r="I105" s="81">
        <f t="shared" ref="I105:I108" si="92">G105*H105/1000</f>
        <v>10.125</v>
      </c>
      <c r="J105" s="79"/>
      <c r="K105" s="128"/>
      <c r="L105" s="72" t="s">
        <v>67</v>
      </c>
      <c r="M105" s="72">
        <v>3</v>
      </c>
      <c r="N105" s="72"/>
      <c r="O105" s="81">
        <f t="shared" ref="O105:O108" si="93">M105*N105/1000</f>
        <v>0</v>
      </c>
      <c r="P105" s="79"/>
      <c r="Q105" s="128"/>
      <c r="R105" s="72" t="s">
        <v>66</v>
      </c>
      <c r="S105" s="72">
        <v>30</v>
      </c>
      <c r="T105" s="72">
        <v>220</v>
      </c>
      <c r="U105" s="81">
        <f t="shared" ref="U105:U109" si="94">S105*T105/1000</f>
        <v>6.6</v>
      </c>
      <c r="V105" s="79"/>
      <c r="W105" s="128"/>
      <c r="X105" s="72" t="s">
        <v>134</v>
      </c>
      <c r="Y105" s="72">
        <v>60</v>
      </c>
      <c r="Z105" s="72">
        <v>135</v>
      </c>
      <c r="AA105" s="81">
        <f t="shared" ref="AA105" si="95">Y105*Z105/1000</f>
        <v>8.1</v>
      </c>
      <c r="AB105" s="79"/>
      <c r="AC105" s="128"/>
      <c r="AD105" s="72" t="s">
        <v>66</v>
      </c>
      <c r="AE105" s="72">
        <v>30</v>
      </c>
      <c r="AF105" s="72">
        <v>220</v>
      </c>
      <c r="AG105" s="81">
        <f t="shared" ref="AG105:AG108" si="96">AE105*AF105/1000</f>
        <v>6.6</v>
      </c>
      <c r="AH105" s="79"/>
      <c r="AI105" s="77"/>
      <c r="AJ105" s="79"/>
    </row>
    <row r="106" spans="5:36" ht="51" x14ac:dyDescent="0.4">
      <c r="E106" s="128"/>
      <c r="F106" s="72" t="s">
        <v>68</v>
      </c>
      <c r="G106" s="72">
        <v>5</v>
      </c>
      <c r="H106" s="72">
        <v>125</v>
      </c>
      <c r="I106" s="81">
        <f t="shared" si="92"/>
        <v>0.625</v>
      </c>
      <c r="J106" s="79"/>
      <c r="K106" s="128"/>
      <c r="L106" s="72" t="s">
        <v>134</v>
      </c>
      <c r="M106" s="72">
        <v>50</v>
      </c>
      <c r="N106" s="72"/>
      <c r="O106" s="81">
        <f t="shared" si="93"/>
        <v>0</v>
      </c>
      <c r="P106" s="79"/>
      <c r="Q106" s="128"/>
      <c r="R106" s="72" t="s">
        <v>248</v>
      </c>
      <c r="S106" s="72">
        <v>30</v>
      </c>
      <c r="T106" s="72">
        <v>220</v>
      </c>
      <c r="U106" s="81">
        <f t="shared" si="94"/>
        <v>6.6</v>
      </c>
      <c r="V106" s="79"/>
      <c r="W106" s="128"/>
      <c r="X106" s="73" t="s">
        <v>71</v>
      </c>
      <c r="Y106" s="73">
        <v>200</v>
      </c>
      <c r="Z106" s="72"/>
      <c r="AA106" s="72"/>
      <c r="AB106" s="79"/>
      <c r="AC106" s="128"/>
      <c r="AD106" s="72" t="s">
        <v>248</v>
      </c>
      <c r="AE106" s="72">
        <v>30</v>
      </c>
      <c r="AF106" s="72">
        <v>220</v>
      </c>
      <c r="AG106" s="81">
        <f t="shared" si="96"/>
        <v>6.6</v>
      </c>
      <c r="AH106" s="79"/>
      <c r="AI106" s="77"/>
      <c r="AJ106" s="79"/>
    </row>
    <row r="107" spans="5:36" ht="26.25" x14ac:dyDescent="0.4">
      <c r="E107" s="128"/>
      <c r="F107" s="72"/>
      <c r="G107" s="72"/>
      <c r="H107" s="72"/>
      <c r="I107" s="81"/>
      <c r="J107" s="79"/>
      <c r="K107" s="128"/>
      <c r="L107" s="72" t="s">
        <v>113</v>
      </c>
      <c r="M107" s="72">
        <v>20</v>
      </c>
      <c r="N107" s="72"/>
      <c r="O107" s="81">
        <f t="shared" si="93"/>
        <v>0</v>
      </c>
      <c r="P107" s="79"/>
      <c r="Q107" s="128"/>
      <c r="R107" s="72" t="s">
        <v>68</v>
      </c>
      <c r="S107" s="72">
        <v>5</v>
      </c>
      <c r="T107" s="72">
        <v>125</v>
      </c>
      <c r="U107" s="81">
        <f t="shared" si="94"/>
        <v>0.625</v>
      </c>
      <c r="V107" s="79"/>
      <c r="W107" s="128"/>
      <c r="X107" s="72" t="s">
        <v>69</v>
      </c>
      <c r="Y107" s="72">
        <v>25</v>
      </c>
      <c r="Z107" s="72">
        <v>940</v>
      </c>
      <c r="AA107" s="81">
        <f t="shared" ref="AA107:AA113" si="97">Y107*Z107/1000</f>
        <v>23.5</v>
      </c>
      <c r="AB107" s="79"/>
      <c r="AC107" s="128"/>
      <c r="AD107" s="72" t="s">
        <v>68</v>
      </c>
      <c r="AE107" s="72">
        <v>5</v>
      </c>
      <c r="AF107" s="72">
        <v>125</v>
      </c>
      <c r="AG107" s="81">
        <f t="shared" si="96"/>
        <v>0.625</v>
      </c>
      <c r="AH107" s="79"/>
      <c r="AI107" s="77"/>
      <c r="AJ107" s="79"/>
    </row>
    <row r="108" spans="5:36" ht="26.25" x14ac:dyDescent="0.4">
      <c r="E108" s="128"/>
      <c r="F108" s="72" t="s">
        <v>67</v>
      </c>
      <c r="G108" s="72">
        <v>3</v>
      </c>
      <c r="H108" s="72">
        <v>380</v>
      </c>
      <c r="I108" s="81">
        <f t="shared" si="92"/>
        <v>1.1399999999999999</v>
      </c>
      <c r="J108" s="79"/>
      <c r="K108" s="128"/>
      <c r="L108" s="72"/>
      <c r="M108" s="72"/>
      <c r="N108" s="72"/>
      <c r="O108" s="81">
        <f t="shared" si="93"/>
        <v>0</v>
      </c>
      <c r="P108" s="79"/>
      <c r="Q108" s="128"/>
      <c r="R108" s="72" t="s">
        <v>67</v>
      </c>
      <c r="S108" s="72">
        <v>3</v>
      </c>
      <c r="T108" s="72">
        <v>380</v>
      </c>
      <c r="U108" s="81">
        <f t="shared" si="94"/>
        <v>1.1399999999999999</v>
      </c>
      <c r="V108" s="79"/>
      <c r="W108" s="128"/>
      <c r="X108" s="72" t="s">
        <v>70</v>
      </c>
      <c r="Y108" s="72">
        <v>15</v>
      </c>
      <c r="Z108" s="72">
        <v>170</v>
      </c>
      <c r="AA108" s="81">
        <f t="shared" si="97"/>
        <v>2.5499999999999998</v>
      </c>
      <c r="AB108" s="79"/>
      <c r="AC108" s="128"/>
      <c r="AD108" s="72" t="s">
        <v>67</v>
      </c>
      <c r="AE108" s="72">
        <v>3</v>
      </c>
      <c r="AF108" s="72">
        <v>380</v>
      </c>
      <c r="AG108" s="81">
        <f t="shared" si="96"/>
        <v>1.1399999999999999</v>
      </c>
      <c r="AH108" s="79"/>
      <c r="AI108" s="77"/>
      <c r="AJ108" s="79"/>
    </row>
    <row r="109" spans="5:36" ht="51" x14ac:dyDescent="0.4">
      <c r="E109" s="128"/>
      <c r="F109" s="73" t="s">
        <v>153</v>
      </c>
      <c r="G109" s="72">
        <v>200</v>
      </c>
      <c r="H109" s="72"/>
      <c r="I109" s="81"/>
      <c r="J109" s="79"/>
      <c r="K109" s="128"/>
      <c r="L109" s="73" t="s">
        <v>156</v>
      </c>
      <c r="M109" s="72">
        <v>200</v>
      </c>
      <c r="N109" s="72"/>
      <c r="O109" s="81"/>
      <c r="P109" s="79"/>
      <c r="Q109" s="128"/>
      <c r="R109" s="73" t="s">
        <v>257</v>
      </c>
      <c r="S109" s="73">
        <v>200</v>
      </c>
      <c r="T109" s="72"/>
      <c r="U109" s="81">
        <f t="shared" si="94"/>
        <v>0</v>
      </c>
      <c r="V109" s="79"/>
      <c r="W109" s="128"/>
      <c r="X109" s="72" t="s">
        <v>72</v>
      </c>
      <c r="Y109" s="72">
        <v>80</v>
      </c>
      <c r="Z109" s="72">
        <v>135</v>
      </c>
      <c r="AA109" s="81">
        <f t="shared" si="97"/>
        <v>10.8</v>
      </c>
      <c r="AB109" s="79"/>
      <c r="AC109" s="128"/>
      <c r="AD109" s="73" t="s">
        <v>135</v>
      </c>
      <c r="AE109" s="73">
        <v>200</v>
      </c>
      <c r="AF109" s="72"/>
      <c r="AG109" s="72"/>
      <c r="AH109" s="79"/>
      <c r="AI109" s="77"/>
      <c r="AJ109" s="79"/>
    </row>
    <row r="110" spans="5:36" ht="26.25" x14ac:dyDescent="0.4">
      <c r="E110" s="128"/>
      <c r="F110" s="72" t="s">
        <v>101</v>
      </c>
      <c r="G110" s="72">
        <v>25</v>
      </c>
      <c r="H110" s="72">
        <v>1450</v>
      </c>
      <c r="I110" s="81">
        <f t="shared" ref="I110:I114" si="98">G110*H110/1000</f>
        <v>36.25</v>
      </c>
      <c r="J110" s="79"/>
      <c r="K110" s="128"/>
      <c r="L110" s="72" t="s">
        <v>101</v>
      </c>
      <c r="M110" s="72">
        <v>25</v>
      </c>
      <c r="N110" s="72">
        <v>1450</v>
      </c>
      <c r="O110" s="81">
        <f t="shared" ref="O110:O116" si="99">M110*N110/1000</f>
        <v>36.25</v>
      </c>
      <c r="P110" s="79"/>
      <c r="Q110" s="128"/>
      <c r="R110" s="72" t="s">
        <v>101</v>
      </c>
      <c r="S110" s="72">
        <v>25</v>
      </c>
      <c r="T110" s="72">
        <v>1450</v>
      </c>
      <c r="U110" s="81">
        <f t="shared" ref="U110:U115" si="100">S110*T110/1000</f>
        <v>36.25</v>
      </c>
      <c r="V110" s="79"/>
      <c r="W110" s="128"/>
      <c r="X110" s="72" t="s">
        <v>60</v>
      </c>
      <c r="Y110" s="72">
        <v>4</v>
      </c>
      <c r="Z110" s="72">
        <v>1400</v>
      </c>
      <c r="AA110" s="81">
        <f t="shared" si="97"/>
        <v>5.6</v>
      </c>
      <c r="AB110" s="79"/>
      <c r="AC110" s="128"/>
      <c r="AD110" s="72" t="s">
        <v>84</v>
      </c>
      <c r="AE110" s="72">
        <v>10</v>
      </c>
      <c r="AF110" s="72">
        <v>680</v>
      </c>
      <c r="AG110" s="81">
        <f>AE110*AF110/500</f>
        <v>13.6</v>
      </c>
      <c r="AH110" s="79"/>
      <c r="AI110" s="77"/>
      <c r="AJ110" s="79"/>
    </row>
    <row r="111" spans="5:36" ht="26.25" x14ac:dyDescent="0.4">
      <c r="E111" s="128"/>
      <c r="F111" s="72" t="s">
        <v>134</v>
      </c>
      <c r="G111" s="72">
        <v>50</v>
      </c>
      <c r="H111" s="72">
        <v>135</v>
      </c>
      <c r="I111" s="81">
        <f t="shared" si="98"/>
        <v>6.75</v>
      </c>
      <c r="J111" s="79"/>
      <c r="K111" s="128"/>
      <c r="L111" s="72" t="s">
        <v>157</v>
      </c>
      <c r="M111" s="72">
        <v>15</v>
      </c>
      <c r="N111" s="72">
        <v>365</v>
      </c>
      <c r="O111" s="81">
        <f t="shared" si="99"/>
        <v>5.4749999999999996</v>
      </c>
      <c r="P111" s="79"/>
      <c r="Q111" s="128"/>
      <c r="R111" s="72" t="s">
        <v>75</v>
      </c>
      <c r="S111" s="72">
        <v>15</v>
      </c>
      <c r="T111" s="72">
        <v>290</v>
      </c>
      <c r="U111" s="81">
        <f t="shared" si="100"/>
        <v>4.3499999999999996</v>
      </c>
      <c r="V111" s="79"/>
      <c r="W111" s="128"/>
      <c r="X111" s="72" t="s">
        <v>67</v>
      </c>
      <c r="Y111" s="72">
        <v>2</v>
      </c>
      <c r="Z111" s="72">
        <v>380</v>
      </c>
      <c r="AA111" s="81">
        <f t="shared" si="97"/>
        <v>0.76</v>
      </c>
      <c r="AB111" s="79"/>
      <c r="AC111" s="128"/>
      <c r="AD111" s="72" t="s">
        <v>101</v>
      </c>
      <c r="AE111" s="72">
        <v>25</v>
      </c>
      <c r="AF111" s="72">
        <v>1450</v>
      </c>
      <c r="AG111" s="81">
        <f t="shared" ref="AG111:AG115" si="101">AE111*AF111/1000</f>
        <v>36.25</v>
      </c>
      <c r="AH111" s="79"/>
      <c r="AI111" s="77"/>
      <c r="AJ111" s="79"/>
    </row>
    <row r="112" spans="5:36" ht="26.25" x14ac:dyDescent="0.4">
      <c r="E112" s="128"/>
      <c r="F112" s="72" t="s">
        <v>72</v>
      </c>
      <c r="G112" s="72">
        <v>80</v>
      </c>
      <c r="H112" s="72">
        <v>135</v>
      </c>
      <c r="I112" s="81">
        <f t="shared" si="98"/>
        <v>10.8</v>
      </c>
      <c r="J112" s="79"/>
      <c r="K112" s="128"/>
      <c r="L112" s="72" t="s">
        <v>72</v>
      </c>
      <c r="M112" s="72">
        <v>80</v>
      </c>
      <c r="N112" s="72">
        <v>135</v>
      </c>
      <c r="O112" s="81">
        <f t="shared" si="99"/>
        <v>10.8</v>
      </c>
      <c r="P112" s="79"/>
      <c r="Q112" s="128"/>
      <c r="R112" s="72" t="s">
        <v>72</v>
      </c>
      <c r="S112" s="72">
        <v>80</v>
      </c>
      <c r="T112" s="72">
        <v>135</v>
      </c>
      <c r="U112" s="81">
        <f t="shared" si="100"/>
        <v>10.8</v>
      </c>
      <c r="V112" s="79"/>
      <c r="W112" s="128"/>
      <c r="X112" s="72" t="s">
        <v>68</v>
      </c>
      <c r="Y112" s="72">
        <v>10</v>
      </c>
      <c r="Z112" s="72">
        <v>125</v>
      </c>
      <c r="AA112" s="81">
        <f t="shared" si="97"/>
        <v>1.25</v>
      </c>
      <c r="AB112" s="79"/>
      <c r="AC112" s="128"/>
      <c r="AD112" s="72" t="s">
        <v>68</v>
      </c>
      <c r="AE112" s="72">
        <v>10</v>
      </c>
      <c r="AF112" s="72">
        <v>125</v>
      </c>
      <c r="AG112" s="81">
        <f t="shared" si="101"/>
        <v>1.25</v>
      </c>
      <c r="AH112" s="79"/>
      <c r="AI112" s="77"/>
      <c r="AJ112" s="79"/>
    </row>
    <row r="113" spans="5:36" ht="26.25" x14ac:dyDescent="0.4">
      <c r="E113" s="128"/>
      <c r="F113" s="72" t="s">
        <v>68</v>
      </c>
      <c r="G113" s="72">
        <v>10</v>
      </c>
      <c r="H113" s="72">
        <v>125</v>
      </c>
      <c r="I113" s="81">
        <f t="shared" si="98"/>
        <v>1.25</v>
      </c>
      <c r="J113" s="79"/>
      <c r="K113" s="128"/>
      <c r="L113" s="72" t="s">
        <v>68</v>
      </c>
      <c r="M113" s="72">
        <v>10</v>
      </c>
      <c r="N113" s="72">
        <v>125</v>
      </c>
      <c r="O113" s="81">
        <f t="shared" si="99"/>
        <v>1.25</v>
      </c>
      <c r="P113" s="79"/>
      <c r="Q113" s="128"/>
      <c r="R113" s="72" t="s">
        <v>68</v>
      </c>
      <c r="S113" s="72">
        <v>10</v>
      </c>
      <c r="T113" s="72">
        <v>125</v>
      </c>
      <c r="U113" s="81">
        <f t="shared" si="100"/>
        <v>1.25</v>
      </c>
      <c r="V113" s="79"/>
      <c r="W113" s="128"/>
      <c r="X113" s="72" t="s">
        <v>73</v>
      </c>
      <c r="Y113" s="72">
        <v>10</v>
      </c>
      <c r="Z113" s="72">
        <v>135</v>
      </c>
      <c r="AA113" s="81">
        <f t="shared" si="97"/>
        <v>1.35</v>
      </c>
      <c r="AB113" s="79"/>
      <c r="AC113" s="128"/>
      <c r="AD113" s="72" t="s">
        <v>73</v>
      </c>
      <c r="AE113" s="72">
        <v>10</v>
      </c>
      <c r="AF113" s="72">
        <v>135</v>
      </c>
      <c r="AG113" s="81">
        <f t="shared" si="101"/>
        <v>1.35</v>
      </c>
      <c r="AH113" s="79"/>
      <c r="AI113" s="84"/>
      <c r="AJ113" s="79"/>
    </row>
    <row r="114" spans="5:36" ht="26.25" x14ac:dyDescent="0.4">
      <c r="E114" s="128"/>
      <c r="F114" s="72" t="s">
        <v>73</v>
      </c>
      <c r="G114" s="72">
        <v>10</v>
      </c>
      <c r="H114" s="72">
        <v>135</v>
      </c>
      <c r="I114" s="81">
        <f t="shared" si="98"/>
        <v>1.35</v>
      </c>
      <c r="J114" s="79"/>
      <c r="K114" s="128"/>
      <c r="L114" s="72" t="s">
        <v>73</v>
      </c>
      <c r="M114" s="72">
        <v>10</v>
      </c>
      <c r="N114" s="72">
        <v>135</v>
      </c>
      <c r="O114" s="81">
        <f t="shared" si="99"/>
        <v>1.35</v>
      </c>
      <c r="P114" s="79"/>
      <c r="Q114" s="128"/>
      <c r="R114" s="72" t="s">
        <v>73</v>
      </c>
      <c r="S114" s="72">
        <v>10</v>
      </c>
      <c r="T114" s="72">
        <v>135</v>
      </c>
      <c r="U114" s="81">
        <f t="shared" si="100"/>
        <v>1.35</v>
      </c>
      <c r="V114" s="79"/>
      <c r="W114" s="128"/>
      <c r="X114" s="72" t="s">
        <v>63</v>
      </c>
      <c r="Y114" s="72">
        <v>60</v>
      </c>
      <c r="Z114" s="72">
        <v>75</v>
      </c>
      <c r="AA114" s="81">
        <f>Y114*Z114/400</f>
        <v>11.25</v>
      </c>
      <c r="AB114" s="79"/>
      <c r="AC114" s="128"/>
      <c r="AD114" s="72" t="s">
        <v>67</v>
      </c>
      <c r="AE114" s="72">
        <v>2</v>
      </c>
      <c r="AF114" s="72">
        <v>380</v>
      </c>
      <c r="AG114" s="81">
        <f t="shared" si="101"/>
        <v>0.76</v>
      </c>
      <c r="AH114" s="79"/>
      <c r="AI114" s="79"/>
      <c r="AJ114" s="79"/>
    </row>
    <row r="115" spans="5:36" ht="51" x14ac:dyDescent="0.4">
      <c r="E115" s="128"/>
      <c r="F115" s="72" t="s">
        <v>82</v>
      </c>
      <c r="G115" s="72">
        <v>6</v>
      </c>
      <c r="H115" s="72">
        <v>30</v>
      </c>
      <c r="I115" s="81">
        <f>G115*H115/50</f>
        <v>3.6</v>
      </c>
      <c r="J115" s="79"/>
      <c r="K115" s="128"/>
      <c r="L115" s="72" t="s">
        <v>60</v>
      </c>
      <c r="M115" s="72">
        <v>4</v>
      </c>
      <c r="N115" s="72">
        <v>1400</v>
      </c>
      <c r="O115" s="81">
        <f t="shared" si="99"/>
        <v>5.6</v>
      </c>
      <c r="P115" s="79"/>
      <c r="Q115" s="128"/>
      <c r="R115" s="72" t="s">
        <v>103</v>
      </c>
      <c r="S115" s="72">
        <v>2</v>
      </c>
      <c r="T115" s="72">
        <v>420</v>
      </c>
      <c r="U115" s="81">
        <f t="shared" si="100"/>
        <v>0.84</v>
      </c>
      <c r="V115" s="79"/>
      <c r="W115" s="128"/>
      <c r="X115" s="73" t="s">
        <v>138</v>
      </c>
      <c r="Y115" s="73">
        <v>230</v>
      </c>
      <c r="Z115" s="72"/>
      <c r="AA115" s="72"/>
      <c r="AB115" s="79"/>
      <c r="AC115" s="128"/>
      <c r="AD115" s="72" t="s">
        <v>60</v>
      </c>
      <c r="AE115" s="72">
        <v>4</v>
      </c>
      <c r="AF115" s="72">
        <v>1400</v>
      </c>
      <c r="AG115" s="81">
        <f t="shared" si="101"/>
        <v>5.6</v>
      </c>
      <c r="AH115" s="79"/>
      <c r="AI115" s="79"/>
      <c r="AJ115" s="79"/>
    </row>
    <row r="116" spans="5:36" ht="26.25" x14ac:dyDescent="0.4">
      <c r="E116" s="128"/>
      <c r="F116" s="72" t="s">
        <v>84</v>
      </c>
      <c r="G116" s="72">
        <v>10</v>
      </c>
      <c r="H116" s="72">
        <v>680</v>
      </c>
      <c r="I116" s="81">
        <f>G116*H116/500</f>
        <v>13.6</v>
      </c>
      <c r="J116" s="79"/>
      <c r="K116" s="128"/>
      <c r="L116" s="72" t="s">
        <v>67</v>
      </c>
      <c r="M116" s="72">
        <v>5</v>
      </c>
      <c r="N116" s="72">
        <v>380</v>
      </c>
      <c r="O116" s="81">
        <f t="shared" si="99"/>
        <v>1.9</v>
      </c>
      <c r="P116" s="79"/>
      <c r="Q116" s="128"/>
      <c r="R116" s="72" t="s">
        <v>60</v>
      </c>
      <c r="S116" s="72">
        <v>4</v>
      </c>
      <c r="T116" s="72">
        <v>1400</v>
      </c>
      <c r="U116" s="81">
        <f>S116*T116/500</f>
        <v>11.2</v>
      </c>
      <c r="V116" s="79"/>
      <c r="W116" s="128"/>
      <c r="X116" s="72" t="s">
        <v>130</v>
      </c>
      <c r="Y116" s="72">
        <v>120</v>
      </c>
      <c r="Z116" s="72">
        <v>1450</v>
      </c>
      <c r="AA116" s="81">
        <f t="shared" ref="AA116" si="102">Y116*Z116/1000</f>
        <v>174</v>
      </c>
      <c r="AB116" s="79"/>
      <c r="AC116" s="128"/>
      <c r="AD116" s="72" t="s">
        <v>72</v>
      </c>
      <c r="AE116" s="72">
        <v>80</v>
      </c>
      <c r="AF116" s="72">
        <v>135</v>
      </c>
      <c r="AG116" s="81">
        <f>AE116*AF116/1000</f>
        <v>10.8</v>
      </c>
      <c r="AH116" s="79"/>
      <c r="AI116" s="79"/>
      <c r="AJ116" s="79"/>
    </row>
    <row r="117" spans="5:36" ht="26.25" x14ac:dyDescent="0.4">
      <c r="E117" s="128"/>
      <c r="F117" s="72" t="s">
        <v>60</v>
      </c>
      <c r="G117" s="72">
        <v>4</v>
      </c>
      <c r="H117" s="72">
        <v>1400</v>
      </c>
      <c r="I117" s="81">
        <f t="shared" ref="I117" si="103">G117*H117/1000</f>
        <v>5.6</v>
      </c>
      <c r="J117" s="79"/>
      <c r="K117" s="128"/>
      <c r="L117" s="72" t="s">
        <v>63</v>
      </c>
      <c r="M117" s="72">
        <v>60</v>
      </c>
      <c r="N117" s="72">
        <v>75</v>
      </c>
      <c r="O117" s="81">
        <f>M117*N117/400</f>
        <v>11.25</v>
      </c>
      <c r="P117" s="79"/>
      <c r="Q117" s="128"/>
      <c r="R117" s="72" t="s">
        <v>67</v>
      </c>
      <c r="S117" s="72">
        <v>3</v>
      </c>
      <c r="T117" s="72">
        <v>380</v>
      </c>
      <c r="U117" s="81">
        <f t="shared" ref="U117:U160" si="104">S117*T117/1000</f>
        <v>1.1399999999999999</v>
      </c>
      <c r="V117" s="79"/>
      <c r="W117" s="128"/>
      <c r="X117" s="72" t="s">
        <v>82</v>
      </c>
      <c r="Y117" s="72">
        <v>6</v>
      </c>
      <c r="Z117" s="72">
        <v>30</v>
      </c>
      <c r="AA117" s="81">
        <f>Y117*Z117/50</f>
        <v>3.6</v>
      </c>
      <c r="AB117" s="79"/>
      <c r="AC117" s="128"/>
      <c r="AD117" s="72" t="s">
        <v>136</v>
      </c>
      <c r="AE117" s="72">
        <v>10</v>
      </c>
      <c r="AF117" s="72">
        <v>100</v>
      </c>
      <c r="AG117" s="81">
        <f>AE117*AF117/1000</f>
        <v>1</v>
      </c>
      <c r="AH117" s="79"/>
      <c r="AI117" s="79"/>
      <c r="AJ117" s="79"/>
    </row>
    <row r="118" spans="5:36" ht="26.25" x14ac:dyDescent="0.4">
      <c r="E118" s="128"/>
      <c r="F118" s="72" t="s">
        <v>63</v>
      </c>
      <c r="G118" s="72">
        <v>60</v>
      </c>
      <c r="H118" s="72">
        <v>75</v>
      </c>
      <c r="I118" s="81">
        <f>G118*H118/400</f>
        <v>11.25</v>
      </c>
      <c r="J118" s="79"/>
      <c r="K118" s="128"/>
      <c r="L118" s="73" t="s">
        <v>234</v>
      </c>
      <c r="M118" s="72">
        <v>230</v>
      </c>
      <c r="N118" s="72"/>
      <c r="O118" s="81"/>
      <c r="P118" s="79"/>
      <c r="Q118" s="128"/>
      <c r="R118" s="72" t="s">
        <v>63</v>
      </c>
      <c r="S118" s="72">
        <v>60</v>
      </c>
      <c r="T118" s="72">
        <v>75</v>
      </c>
      <c r="U118" s="81">
        <f>S118*T118/400</f>
        <v>11.25</v>
      </c>
      <c r="V118" s="79"/>
      <c r="W118" s="128"/>
      <c r="X118" s="72" t="s">
        <v>68</v>
      </c>
      <c r="Y118" s="72">
        <v>10</v>
      </c>
      <c r="Z118" s="72">
        <v>125</v>
      </c>
      <c r="AA118" s="81">
        <f t="shared" ref="AA118" si="105">Y118*Z118/1000</f>
        <v>1.25</v>
      </c>
      <c r="AB118" s="79"/>
      <c r="AC118" s="128"/>
      <c r="AD118" s="72" t="s">
        <v>137</v>
      </c>
      <c r="AE118" s="72">
        <v>20</v>
      </c>
      <c r="AF118" s="72">
        <v>380</v>
      </c>
      <c r="AG118" s="81">
        <f>AE118*AF118/1000</f>
        <v>7.6</v>
      </c>
      <c r="AH118" s="79"/>
      <c r="AI118" s="79"/>
      <c r="AJ118" s="79"/>
    </row>
    <row r="119" spans="5:36" ht="51" x14ac:dyDescent="0.4">
      <c r="E119" s="128"/>
      <c r="F119" s="73" t="s">
        <v>265</v>
      </c>
      <c r="G119" s="72">
        <v>150</v>
      </c>
      <c r="H119" s="72"/>
      <c r="I119" s="81"/>
      <c r="J119" s="79"/>
      <c r="K119" s="128"/>
      <c r="L119" s="72" t="s">
        <v>101</v>
      </c>
      <c r="M119" s="72">
        <v>95</v>
      </c>
      <c r="N119" s="72">
        <v>1450</v>
      </c>
      <c r="O119" s="81">
        <f t="shared" ref="O119:O160" si="106">M119*N119/1000</f>
        <v>137.75</v>
      </c>
      <c r="P119" s="79"/>
      <c r="Q119" s="128"/>
      <c r="R119" s="73" t="s">
        <v>258</v>
      </c>
      <c r="S119" s="73">
        <v>230</v>
      </c>
      <c r="T119" s="72"/>
      <c r="U119" s="81"/>
      <c r="V119" s="79"/>
      <c r="W119" s="128"/>
      <c r="X119" s="72" t="s">
        <v>67</v>
      </c>
      <c r="Y119" s="72">
        <v>4</v>
      </c>
      <c r="Z119" s="72">
        <v>380</v>
      </c>
      <c r="AA119" s="81">
        <f>Y119*Z119/50</f>
        <v>30.4</v>
      </c>
      <c r="AB119" s="79"/>
      <c r="AC119" s="128"/>
      <c r="AD119" s="72" t="s">
        <v>63</v>
      </c>
      <c r="AE119" s="72">
        <v>60</v>
      </c>
      <c r="AF119" s="72">
        <v>75</v>
      </c>
      <c r="AG119" s="81">
        <f>AE119*AF119/400</f>
        <v>11.25</v>
      </c>
      <c r="AH119" s="79"/>
      <c r="AI119" s="79"/>
      <c r="AJ119" s="79"/>
    </row>
    <row r="120" spans="5:36" ht="26.25" x14ac:dyDescent="0.4">
      <c r="E120" s="128"/>
      <c r="F120" s="72" t="s">
        <v>101</v>
      </c>
      <c r="G120" s="72">
        <v>95</v>
      </c>
      <c r="H120" s="72">
        <v>1450</v>
      </c>
      <c r="I120" s="81">
        <f>G120*H120/1000</f>
        <v>137.75</v>
      </c>
      <c r="J120" s="79"/>
      <c r="K120" s="128"/>
      <c r="L120" s="72" t="s">
        <v>256</v>
      </c>
      <c r="M120" s="72">
        <v>20</v>
      </c>
      <c r="N120" s="72">
        <v>380</v>
      </c>
      <c r="O120" s="81">
        <f t="shared" si="106"/>
        <v>7.6</v>
      </c>
      <c r="P120" s="79"/>
      <c r="Q120" s="128"/>
      <c r="R120" s="72" t="s">
        <v>69</v>
      </c>
      <c r="S120" s="72">
        <v>95</v>
      </c>
      <c r="T120" s="72">
        <v>940</v>
      </c>
      <c r="U120" s="81">
        <f t="shared" si="104"/>
        <v>89.3</v>
      </c>
      <c r="V120" s="79"/>
      <c r="W120" s="128"/>
      <c r="X120" s="72" t="s">
        <v>72</v>
      </c>
      <c r="Y120" s="72">
        <v>180</v>
      </c>
      <c r="Z120" s="72">
        <v>135</v>
      </c>
      <c r="AA120" s="81">
        <f t="shared" ref="AA120:AA121" si="107">Y120*Z120/1000</f>
        <v>24.3</v>
      </c>
      <c r="AB120" s="79"/>
      <c r="AC120" s="128"/>
      <c r="AD120" s="73" t="s">
        <v>260</v>
      </c>
      <c r="AE120" s="72">
        <v>230</v>
      </c>
      <c r="AF120" s="72"/>
      <c r="AG120" s="81">
        <f t="shared" ref="AG120:AG146" si="108">AE120*AF120/1000</f>
        <v>0</v>
      </c>
      <c r="AH120" s="79"/>
      <c r="AI120" s="79"/>
      <c r="AJ120" s="79"/>
    </row>
    <row r="121" spans="5:36" ht="26.25" x14ac:dyDescent="0.4">
      <c r="E121" s="128"/>
      <c r="F121" s="72" t="s">
        <v>82</v>
      </c>
      <c r="G121" s="72">
        <v>6</v>
      </c>
      <c r="H121" s="72">
        <v>30</v>
      </c>
      <c r="I121" s="81">
        <f>G121*H121/50</f>
        <v>3.6</v>
      </c>
      <c r="J121" s="79"/>
      <c r="K121" s="128"/>
      <c r="L121" s="72" t="s">
        <v>68</v>
      </c>
      <c r="M121" s="72">
        <v>10</v>
      </c>
      <c r="N121" s="72">
        <v>125</v>
      </c>
      <c r="O121" s="81">
        <f t="shared" si="106"/>
        <v>1.25</v>
      </c>
      <c r="P121" s="79"/>
      <c r="Q121" s="128"/>
      <c r="R121" s="72" t="s">
        <v>73</v>
      </c>
      <c r="S121" s="72">
        <v>10</v>
      </c>
      <c r="T121" s="72">
        <v>135</v>
      </c>
      <c r="U121" s="81">
        <f t="shared" si="104"/>
        <v>1.35</v>
      </c>
      <c r="V121" s="79"/>
      <c r="W121" s="128"/>
      <c r="X121" s="72" t="s">
        <v>59</v>
      </c>
      <c r="Y121" s="72">
        <v>20</v>
      </c>
      <c r="Z121" s="72">
        <v>215</v>
      </c>
      <c r="AA121" s="81">
        <f t="shared" si="107"/>
        <v>4.3</v>
      </c>
      <c r="AB121" s="79"/>
      <c r="AC121" s="128"/>
      <c r="AD121" s="72" t="s">
        <v>101</v>
      </c>
      <c r="AE121" s="72">
        <v>95</v>
      </c>
      <c r="AF121" s="72">
        <v>1450</v>
      </c>
      <c r="AG121" s="81">
        <f t="shared" si="108"/>
        <v>137.75</v>
      </c>
      <c r="AH121" s="79"/>
      <c r="AI121" s="79"/>
      <c r="AJ121" s="79"/>
    </row>
    <row r="122" spans="5:36" ht="26.25" x14ac:dyDescent="0.4">
      <c r="E122" s="128"/>
      <c r="F122" s="72" t="s">
        <v>68</v>
      </c>
      <c r="G122" s="72">
        <v>10</v>
      </c>
      <c r="H122" s="72">
        <v>125</v>
      </c>
      <c r="I122" s="81">
        <f t="shared" ref="I122:I126" si="109">G122*H122/1000</f>
        <v>1.25</v>
      </c>
      <c r="J122" s="79"/>
      <c r="K122" s="128"/>
      <c r="L122" s="72" t="s">
        <v>73</v>
      </c>
      <c r="M122" s="72">
        <v>10</v>
      </c>
      <c r="N122" s="72">
        <v>135</v>
      </c>
      <c r="O122" s="81">
        <f t="shared" si="106"/>
        <v>1.35</v>
      </c>
      <c r="P122" s="79"/>
      <c r="Q122" s="128"/>
      <c r="R122" s="72" t="s">
        <v>68</v>
      </c>
      <c r="S122" s="72">
        <v>10</v>
      </c>
      <c r="T122" s="72">
        <v>125</v>
      </c>
      <c r="U122" s="81">
        <f t="shared" si="104"/>
        <v>1.25</v>
      </c>
      <c r="V122" s="79"/>
      <c r="W122" s="128"/>
      <c r="X122" s="72" t="s">
        <v>60</v>
      </c>
      <c r="Y122" s="72">
        <v>5</v>
      </c>
      <c r="Z122" s="72">
        <v>1400</v>
      </c>
      <c r="AA122" s="81">
        <f>Y122*Z122/500</f>
        <v>14</v>
      </c>
      <c r="AB122" s="79"/>
      <c r="AC122" s="128"/>
      <c r="AD122" s="72" t="s">
        <v>75</v>
      </c>
      <c r="AE122" s="72">
        <v>30</v>
      </c>
      <c r="AF122" s="72">
        <v>290</v>
      </c>
      <c r="AG122" s="81">
        <f t="shared" si="108"/>
        <v>8.6999999999999993</v>
      </c>
      <c r="AH122" s="79"/>
      <c r="AI122" s="79"/>
      <c r="AJ122" s="79"/>
    </row>
    <row r="123" spans="5:36" ht="26.25" x14ac:dyDescent="0.4">
      <c r="E123" s="128"/>
      <c r="F123" s="72" t="s">
        <v>63</v>
      </c>
      <c r="G123" s="72">
        <v>20</v>
      </c>
      <c r="H123" s="72">
        <v>75</v>
      </c>
      <c r="I123" s="81">
        <f>G123*H123/400</f>
        <v>3.75</v>
      </c>
      <c r="J123" s="79"/>
      <c r="K123" s="128"/>
      <c r="L123" s="72" t="s">
        <v>67</v>
      </c>
      <c r="M123" s="72">
        <v>3</v>
      </c>
      <c r="N123" s="72">
        <v>380</v>
      </c>
      <c r="O123" s="81">
        <f t="shared" si="106"/>
        <v>1.1399999999999999</v>
      </c>
      <c r="P123" s="79"/>
      <c r="Q123" s="128"/>
      <c r="R123" s="72" t="s">
        <v>67</v>
      </c>
      <c r="S123" s="72">
        <v>3</v>
      </c>
      <c r="T123" s="72">
        <v>380</v>
      </c>
      <c r="U123" s="81">
        <f t="shared" si="104"/>
        <v>1.1399999999999999</v>
      </c>
      <c r="V123" s="79"/>
      <c r="W123" s="128"/>
      <c r="X123" s="72" t="s">
        <v>76</v>
      </c>
      <c r="Y123" s="72">
        <v>30</v>
      </c>
      <c r="Z123" s="72">
        <v>92</v>
      </c>
      <c r="AA123" s="81">
        <f>Y123*Z123/650</f>
        <v>4.2461538461538462</v>
      </c>
      <c r="AB123" s="79"/>
      <c r="AC123" s="128"/>
      <c r="AD123" s="72" t="s">
        <v>67</v>
      </c>
      <c r="AE123" s="72">
        <v>3</v>
      </c>
      <c r="AF123" s="72">
        <v>380</v>
      </c>
      <c r="AG123" s="81">
        <f t="shared" si="108"/>
        <v>1.1399999999999999</v>
      </c>
      <c r="AH123" s="79"/>
      <c r="AI123" s="79"/>
      <c r="AJ123" s="79"/>
    </row>
    <row r="124" spans="5:36" ht="26.25" x14ac:dyDescent="0.4">
      <c r="E124" s="128"/>
      <c r="F124" s="78" t="s">
        <v>104</v>
      </c>
      <c r="G124" s="72">
        <v>40</v>
      </c>
      <c r="H124" s="72">
        <v>0</v>
      </c>
      <c r="I124" s="81">
        <f t="shared" si="109"/>
        <v>0</v>
      </c>
      <c r="J124" s="79"/>
      <c r="K124" s="128"/>
      <c r="L124" s="72" t="s">
        <v>60</v>
      </c>
      <c r="M124" s="72">
        <v>5</v>
      </c>
      <c r="N124" s="72">
        <v>1400</v>
      </c>
      <c r="O124" s="81">
        <f>M124*N124/650</f>
        <v>10.76923076923077</v>
      </c>
      <c r="P124" s="79"/>
      <c r="Q124" s="128"/>
      <c r="R124" s="72" t="s">
        <v>60</v>
      </c>
      <c r="S124" s="72">
        <v>5</v>
      </c>
      <c r="T124" s="72">
        <v>1400</v>
      </c>
      <c r="U124" s="81">
        <f t="shared" si="104"/>
        <v>7</v>
      </c>
      <c r="V124" s="79"/>
      <c r="W124" s="128"/>
      <c r="X124" s="73" t="s">
        <v>77</v>
      </c>
      <c r="Y124" s="73">
        <v>200</v>
      </c>
      <c r="Z124" s="72"/>
      <c r="AA124" s="72"/>
      <c r="AB124" s="79"/>
      <c r="AC124" s="128"/>
      <c r="AD124" s="72" t="s">
        <v>60</v>
      </c>
      <c r="AE124" s="72">
        <v>5</v>
      </c>
      <c r="AF124" s="72">
        <v>1400</v>
      </c>
      <c r="AG124" s="81">
        <f>AE124*AF124/1000</f>
        <v>7</v>
      </c>
      <c r="AH124" s="79"/>
      <c r="AI124" s="79"/>
      <c r="AJ124" s="79"/>
    </row>
    <row r="125" spans="5:36" ht="26.25" x14ac:dyDescent="0.4">
      <c r="E125" s="128"/>
      <c r="F125" s="72" t="s">
        <v>60</v>
      </c>
      <c r="G125" s="72">
        <v>5</v>
      </c>
      <c r="H125" s="72">
        <v>1400</v>
      </c>
      <c r="I125" s="81">
        <f t="shared" si="109"/>
        <v>7</v>
      </c>
      <c r="J125" s="79"/>
      <c r="K125" s="128"/>
      <c r="L125" s="73" t="s">
        <v>72</v>
      </c>
      <c r="M125" s="73">
        <v>180</v>
      </c>
      <c r="N125" s="72">
        <v>135</v>
      </c>
      <c r="O125" s="72">
        <f>M125*N125/1000</f>
        <v>24.3</v>
      </c>
      <c r="P125" s="79"/>
      <c r="Q125" s="128"/>
      <c r="R125" s="72" t="s">
        <v>103</v>
      </c>
      <c r="S125" s="72">
        <v>2</v>
      </c>
      <c r="T125" s="72">
        <v>420</v>
      </c>
      <c r="U125" s="81">
        <f t="shared" si="104"/>
        <v>0.84</v>
      </c>
      <c r="V125" s="79"/>
      <c r="W125" s="128"/>
      <c r="X125" s="72" t="s">
        <v>61</v>
      </c>
      <c r="Y125" s="72">
        <v>20</v>
      </c>
      <c r="Z125" s="72">
        <v>180</v>
      </c>
      <c r="AA125" s="81">
        <f t="shared" ref="AA125:AA129" si="110">Y125*Z125/1000</f>
        <v>3.6</v>
      </c>
      <c r="AB125" s="79"/>
      <c r="AC125" s="128"/>
      <c r="AD125" s="73" t="s">
        <v>68</v>
      </c>
      <c r="AE125" s="72">
        <v>10</v>
      </c>
      <c r="AF125" s="72">
        <v>125</v>
      </c>
      <c r="AG125" s="81">
        <f>AE125*AF125/1000</f>
        <v>1.25</v>
      </c>
      <c r="AH125" s="79"/>
      <c r="AI125" s="79"/>
      <c r="AJ125" s="79"/>
    </row>
    <row r="126" spans="5:36" ht="26.25" x14ac:dyDescent="0.4">
      <c r="E126" s="128"/>
      <c r="F126" s="72" t="s">
        <v>103</v>
      </c>
      <c r="G126" s="72">
        <v>2</v>
      </c>
      <c r="H126" s="72">
        <v>420</v>
      </c>
      <c r="I126" s="81">
        <f t="shared" si="109"/>
        <v>0.84</v>
      </c>
      <c r="J126" s="79"/>
      <c r="K126" s="128"/>
      <c r="L126" s="72" t="s">
        <v>76</v>
      </c>
      <c r="M126" s="72">
        <v>30</v>
      </c>
      <c r="N126" s="72">
        <v>92</v>
      </c>
      <c r="O126" s="81">
        <f>M126*N126/650</f>
        <v>4.2461538461538462</v>
      </c>
      <c r="P126" s="79"/>
      <c r="Q126" s="128"/>
      <c r="R126" s="72" t="s">
        <v>254</v>
      </c>
      <c r="S126" s="72">
        <v>45</v>
      </c>
      <c r="T126" s="72">
        <v>170</v>
      </c>
      <c r="U126" s="81">
        <f t="shared" si="104"/>
        <v>7.65</v>
      </c>
      <c r="V126" s="79"/>
      <c r="W126" s="128"/>
      <c r="X126" s="72" t="s">
        <v>77</v>
      </c>
      <c r="Y126" s="72">
        <v>10</v>
      </c>
      <c r="Z126" s="72">
        <v>340</v>
      </c>
      <c r="AA126" s="81">
        <f t="shared" si="110"/>
        <v>3.4</v>
      </c>
      <c r="AB126" s="79"/>
      <c r="AC126" s="128"/>
      <c r="AD126" s="72" t="s">
        <v>73</v>
      </c>
      <c r="AE126" s="72">
        <v>10</v>
      </c>
      <c r="AF126" s="72">
        <v>135</v>
      </c>
      <c r="AG126" s="81">
        <f t="shared" ref="AG126:AG127" si="111">AE126*AF126/1000</f>
        <v>1.35</v>
      </c>
      <c r="AH126" s="79"/>
      <c r="AI126" s="79"/>
      <c r="AJ126" s="79"/>
    </row>
    <row r="127" spans="5:36" ht="26.25" x14ac:dyDescent="0.4">
      <c r="E127" s="128"/>
      <c r="F127" s="72" t="s">
        <v>80</v>
      </c>
      <c r="G127" s="72">
        <v>5</v>
      </c>
      <c r="H127" s="72">
        <v>150</v>
      </c>
      <c r="I127" s="81">
        <f>G127*H127/1000</f>
        <v>0.75</v>
      </c>
      <c r="J127" s="79"/>
      <c r="K127" s="128"/>
      <c r="L127" s="73" t="s">
        <v>77</v>
      </c>
      <c r="M127" s="73">
        <v>200</v>
      </c>
      <c r="N127" s="72"/>
      <c r="O127" s="72"/>
      <c r="P127" s="79"/>
      <c r="Q127" s="128"/>
      <c r="R127" s="72" t="s">
        <v>60</v>
      </c>
      <c r="S127" s="72">
        <v>3</v>
      </c>
      <c r="T127" s="72">
        <v>1400</v>
      </c>
      <c r="U127" s="81">
        <f t="shared" si="104"/>
        <v>4.2</v>
      </c>
      <c r="V127" s="79"/>
      <c r="W127" s="128"/>
      <c r="X127" s="72" t="s">
        <v>78</v>
      </c>
      <c r="Y127" s="72">
        <v>20</v>
      </c>
      <c r="Z127" s="72">
        <v>6000</v>
      </c>
      <c r="AA127" s="81">
        <f t="shared" si="110"/>
        <v>120</v>
      </c>
      <c r="AB127" s="79"/>
      <c r="AC127" s="128"/>
      <c r="AD127" s="72" t="s">
        <v>103</v>
      </c>
      <c r="AE127" s="72">
        <v>2</v>
      </c>
      <c r="AF127" s="72">
        <v>420</v>
      </c>
      <c r="AG127" s="81">
        <f t="shared" si="111"/>
        <v>0.84</v>
      </c>
      <c r="AH127" s="79"/>
      <c r="AI127" s="79"/>
      <c r="AJ127" s="79"/>
    </row>
    <row r="128" spans="5:36" ht="26.25" x14ac:dyDescent="0.4">
      <c r="E128" s="128"/>
      <c r="F128" s="72" t="s">
        <v>68</v>
      </c>
      <c r="G128" s="72">
        <v>10</v>
      </c>
      <c r="H128" s="72">
        <v>125</v>
      </c>
      <c r="I128" s="72">
        <f>G128*H128/1000</f>
        <v>1.25</v>
      </c>
      <c r="J128" s="79"/>
      <c r="K128" s="128"/>
      <c r="L128" s="72" t="s">
        <v>61</v>
      </c>
      <c r="M128" s="72">
        <v>20</v>
      </c>
      <c r="N128" s="72">
        <v>180</v>
      </c>
      <c r="O128" s="81">
        <f t="shared" ref="O128:O130" si="112">M128*N128/1000</f>
        <v>3.6</v>
      </c>
      <c r="P128" s="79"/>
      <c r="Q128" s="128"/>
      <c r="R128" s="72" t="s">
        <v>76</v>
      </c>
      <c r="S128" s="72">
        <v>30</v>
      </c>
      <c r="T128" s="72">
        <v>92</v>
      </c>
      <c r="U128" s="81">
        <f>S128*T128/650</f>
        <v>4.2461538461538462</v>
      </c>
      <c r="V128" s="79"/>
      <c r="W128" s="128"/>
      <c r="X128" s="72"/>
      <c r="Y128" s="72"/>
      <c r="Z128" s="72"/>
      <c r="AA128" s="81">
        <f t="shared" si="110"/>
        <v>0</v>
      </c>
      <c r="AB128" s="79"/>
      <c r="AC128" s="128"/>
      <c r="AD128" s="72" t="s">
        <v>80</v>
      </c>
      <c r="AE128" s="72">
        <v>5</v>
      </c>
      <c r="AF128" s="72">
        <v>150</v>
      </c>
      <c r="AG128" s="81">
        <f t="shared" si="108"/>
        <v>0.75</v>
      </c>
      <c r="AH128" s="79"/>
      <c r="AI128" s="79"/>
      <c r="AJ128" s="79"/>
    </row>
    <row r="129" spans="5:36" ht="26.25" x14ac:dyDescent="0.4">
      <c r="E129" s="128"/>
      <c r="F129" s="72" t="s">
        <v>73</v>
      </c>
      <c r="G129" s="72">
        <v>10</v>
      </c>
      <c r="H129" s="72">
        <v>135</v>
      </c>
      <c r="I129" s="81">
        <f t="shared" ref="I129" si="113">G129*H129/1000</f>
        <v>1.35</v>
      </c>
      <c r="J129" s="79"/>
      <c r="K129" s="128"/>
      <c r="L129" s="72" t="s">
        <v>77</v>
      </c>
      <c r="M129" s="72">
        <v>10</v>
      </c>
      <c r="N129" s="72">
        <v>340</v>
      </c>
      <c r="O129" s="81">
        <f t="shared" si="112"/>
        <v>3.4</v>
      </c>
      <c r="P129" s="79"/>
      <c r="Q129" s="128"/>
      <c r="R129" s="73" t="s">
        <v>105</v>
      </c>
      <c r="S129" s="73">
        <v>200</v>
      </c>
      <c r="T129" s="72"/>
      <c r="U129" s="72"/>
      <c r="V129" s="79"/>
      <c r="W129" s="128"/>
      <c r="X129" s="72" t="s">
        <v>246</v>
      </c>
      <c r="Y129" s="72">
        <v>5</v>
      </c>
      <c r="Z129" s="72">
        <v>35</v>
      </c>
      <c r="AA129" s="81">
        <f t="shared" si="110"/>
        <v>0.17499999999999999</v>
      </c>
      <c r="AB129" s="79"/>
      <c r="AC129" s="128"/>
      <c r="AD129" s="72" t="s">
        <v>76</v>
      </c>
      <c r="AE129" s="72">
        <v>30</v>
      </c>
      <c r="AF129" s="72">
        <v>92</v>
      </c>
      <c r="AG129" s="81">
        <f>AE129*AF129/650</f>
        <v>4.2461538461538462</v>
      </c>
      <c r="AH129" s="79"/>
      <c r="AI129" s="79"/>
      <c r="AJ129" s="79"/>
    </row>
    <row r="130" spans="5:36" ht="26.25" x14ac:dyDescent="0.4">
      <c r="E130" s="128"/>
      <c r="F130" s="72" t="s">
        <v>76</v>
      </c>
      <c r="G130" s="72">
        <v>30</v>
      </c>
      <c r="H130" s="72">
        <v>92</v>
      </c>
      <c r="I130" s="81">
        <f>G130*H130/650</f>
        <v>4.2461538461538462</v>
      </c>
      <c r="J130" s="79"/>
      <c r="K130" s="128"/>
      <c r="L130" s="72" t="s">
        <v>78</v>
      </c>
      <c r="M130" s="72">
        <v>20</v>
      </c>
      <c r="N130" s="72">
        <v>6000</v>
      </c>
      <c r="O130" s="81">
        <f t="shared" si="112"/>
        <v>120</v>
      </c>
      <c r="P130" s="79"/>
      <c r="Q130" s="128"/>
      <c r="R130" s="72" t="s">
        <v>61</v>
      </c>
      <c r="S130" s="72">
        <v>20</v>
      </c>
      <c r="T130" s="72">
        <v>180</v>
      </c>
      <c r="U130" s="81">
        <f t="shared" ref="U130:U131" si="114">S130*T130/1000</f>
        <v>3.6</v>
      </c>
      <c r="V130" s="79"/>
      <c r="W130" s="128"/>
      <c r="X130" s="72"/>
      <c r="Y130" s="72"/>
      <c r="Z130" s="72"/>
      <c r="AA130" s="81"/>
      <c r="AB130" s="79"/>
      <c r="AC130" s="128"/>
      <c r="AD130" s="73" t="s">
        <v>105</v>
      </c>
      <c r="AE130" s="73">
        <v>200</v>
      </c>
      <c r="AF130" s="72"/>
      <c r="AG130" s="72"/>
      <c r="AH130" s="79"/>
      <c r="AI130" s="79"/>
      <c r="AJ130" s="79"/>
    </row>
    <row r="131" spans="5:36" ht="26.25" x14ac:dyDescent="0.4">
      <c r="E131" s="128"/>
      <c r="F131" s="73" t="s">
        <v>105</v>
      </c>
      <c r="G131" s="73">
        <v>200</v>
      </c>
      <c r="H131" s="72"/>
      <c r="I131" s="72"/>
      <c r="J131" s="79"/>
      <c r="K131" s="128"/>
      <c r="L131" s="72"/>
      <c r="M131" s="72"/>
      <c r="N131" s="72"/>
      <c r="O131" s="81"/>
      <c r="P131" s="79"/>
      <c r="Q131" s="128"/>
      <c r="R131" s="72" t="s">
        <v>106</v>
      </c>
      <c r="S131" s="72">
        <v>10</v>
      </c>
      <c r="T131" s="72">
        <v>180</v>
      </c>
      <c r="U131" s="81">
        <f t="shared" si="114"/>
        <v>1.8</v>
      </c>
      <c r="V131" s="79"/>
      <c r="W131" s="128"/>
      <c r="X131" s="72"/>
      <c r="Y131" s="72"/>
      <c r="Z131" s="72"/>
      <c r="AA131" s="81"/>
      <c r="AB131" s="79"/>
      <c r="AC131" s="128"/>
      <c r="AD131" s="72" t="s">
        <v>61</v>
      </c>
      <c r="AE131" s="72">
        <v>20</v>
      </c>
      <c r="AF131" s="72">
        <v>180</v>
      </c>
      <c r="AG131" s="81">
        <f t="shared" ref="AG131:AG132" si="115">AE131*AF131/1000</f>
        <v>3.6</v>
      </c>
      <c r="AH131" s="79"/>
      <c r="AI131" s="79"/>
      <c r="AJ131" s="79"/>
    </row>
    <row r="132" spans="5:36" ht="26.25" x14ac:dyDescent="0.4">
      <c r="E132" s="128"/>
      <c r="F132" s="72" t="s">
        <v>61</v>
      </c>
      <c r="G132" s="72">
        <v>20</v>
      </c>
      <c r="H132" s="72">
        <v>180</v>
      </c>
      <c r="I132" s="81">
        <f t="shared" ref="I132:I133" si="116">G132*H132/1000</f>
        <v>3.6</v>
      </c>
      <c r="J132" s="79"/>
      <c r="K132" s="128"/>
      <c r="L132" s="72" t="s">
        <v>246</v>
      </c>
      <c r="M132" s="72">
        <v>5</v>
      </c>
      <c r="N132" s="72">
        <v>35</v>
      </c>
      <c r="O132" s="81">
        <f t="shared" ref="O132" si="117">M132*N132/1000</f>
        <v>0.17499999999999999</v>
      </c>
      <c r="P132" s="79"/>
      <c r="Q132" s="128"/>
      <c r="R132" s="72" t="s">
        <v>78</v>
      </c>
      <c r="S132" s="72">
        <v>20</v>
      </c>
      <c r="T132" s="72">
        <v>6000</v>
      </c>
      <c r="U132" s="72">
        <v>120</v>
      </c>
      <c r="V132" s="79"/>
      <c r="W132" s="128"/>
      <c r="X132" s="72"/>
      <c r="Y132" s="72"/>
      <c r="Z132" s="72"/>
      <c r="AA132" s="81"/>
      <c r="AB132" s="79"/>
      <c r="AC132" s="128"/>
      <c r="AD132" s="72" t="s">
        <v>106</v>
      </c>
      <c r="AE132" s="72">
        <v>10</v>
      </c>
      <c r="AF132" s="72">
        <v>180</v>
      </c>
      <c r="AG132" s="81">
        <f t="shared" si="115"/>
        <v>1.8</v>
      </c>
      <c r="AH132" s="79"/>
      <c r="AI132" s="79"/>
      <c r="AJ132" s="79"/>
    </row>
    <row r="133" spans="5:36" ht="26.25" x14ac:dyDescent="0.4">
      <c r="E133" s="128"/>
      <c r="F133" s="72" t="s">
        <v>106</v>
      </c>
      <c r="G133" s="72">
        <v>10</v>
      </c>
      <c r="H133" s="72">
        <v>180</v>
      </c>
      <c r="I133" s="81">
        <f t="shared" si="116"/>
        <v>1.8</v>
      </c>
      <c r="J133" s="79"/>
      <c r="K133" s="128"/>
      <c r="L133" s="72"/>
      <c r="M133" s="72"/>
      <c r="N133" s="72"/>
      <c r="O133" s="81"/>
      <c r="P133" s="79"/>
      <c r="Q133" s="128"/>
      <c r="R133" s="73"/>
      <c r="S133" s="73"/>
      <c r="T133" s="72"/>
      <c r="U133" s="72"/>
      <c r="V133" s="79"/>
      <c r="W133" s="128"/>
      <c r="X133" s="72"/>
      <c r="Y133" s="72"/>
      <c r="Z133" s="72"/>
      <c r="AA133" s="81"/>
      <c r="AB133" s="79"/>
      <c r="AC133" s="128"/>
      <c r="AD133" s="72" t="s">
        <v>78</v>
      </c>
      <c r="AE133" s="72">
        <v>20</v>
      </c>
      <c r="AF133" s="72">
        <v>6000</v>
      </c>
      <c r="AG133" s="72">
        <v>120</v>
      </c>
      <c r="AH133" s="79"/>
      <c r="AI133" s="79"/>
      <c r="AJ133" s="79"/>
    </row>
    <row r="134" spans="5:36" ht="26.25" x14ac:dyDescent="0.4">
      <c r="E134" s="128"/>
      <c r="F134" s="72" t="s">
        <v>78</v>
      </c>
      <c r="G134" s="72">
        <v>20</v>
      </c>
      <c r="H134" s="72">
        <v>6000</v>
      </c>
      <c r="I134" s="72">
        <v>120</v>
      </c>
      <c r="J134" s="79"/>
      <c r="K134" s="128"/>
      <c r="L134" s="72"/>
      <c r="M134" s="72"/>
      <c r="N134" s="72"/>
      <c r="O134" s="81"/>
      <c r="P134" s="79"/>
      <c r="Q134" s="128"/>
      <c r="R134" s="72" t="s">
        <v>246</v>
      </c>
      <c r="S134" s="72">
        <v>5</v>
      </c>
      <c r="T134" s="72">
        <v>35</v>
      </c>
      <c r="U134" s="81">
        <f t="shared" ref="U134" si="118">S134*T134/1000</f>
        <v>0.17499999999999999</v>
      </c>
      <c r="V134" s="79"/>
      <c r="W134" s="128"/>
      <c r="X134" s="72"/>
      <c r="Y134" s="72"/>
      <c r="Z134" s="72"/>
      <c r="AA134" s="81"/>
      <c r="AB134" s="79"/>
      <c r="AC134" s="128"/>
      <c r="AD134" s="73"/>
      <c r="AE134" s="73"/>
      <c r="AF134" s="72"/>
      <c r="AG134" s="72"/>
      <c r="AH134" s="79"/>
      <c r="AI134" s="79"/>
      <c r="AJ134" s="79"/>
    </row>
    <row r="135" spans="5:36" ht="26.25" x14ac:dyDescent="0.4">
      <c r="E135" s="128"/>
      <c r="F135" s="72"/>
      <c r="G135" s="72"/>
      <c r="H135" s="72"/>
      <c r="I135" s="81"/>
      <c r="J135" s="79"/>
      <c r="K135" s="128"/>
      <c r="L135" s="72"/>
      <c r="M135" s="72"/>
      <c r="N135" s="72"/>
      <c r="O135" s="81"/>
      <c r="P135" s="79"/>
      <c r="Q135" s="128"/>
      <c r="R135" s="72"/>
      <c r="S135" s="72"/>
      <c r="T135" s="72"/>
      <c r="U135" s="81"/>
      <c r="V135" s="79"/>
      <c r="W135" s="128"/>
      <c r="X135" s="72"/>
      <c r="Y135" s="72"/>
      <c r="Z135" s="72"/>
      <c r="AA135" s="81"/>
      <c r="AB135" s="79"/>
      <c r="AC135" s="128"/>
      <c r="AD135" s="72" t="s">
        <v>246</v>
      </c>
      <c r="AE135" s="72">
        <v>5</v>
      </c>
      <c r="AF135" s="72">
        <v>35</v>
      </c>
      <c r="AG135" s="81">
        <f t="shared" ref="AG135" si="119">AE135*AF135/1000</f>
        <v>0.17499999999999999</v>
      </c>
      <c r="AH135" s="79"/>
      <c r="AI135" s="79"/>
      <c r="AJ135" s="79"/>
    </row>
    <row r="136" spans="5:36" ht="26.25" x14ac:dyDescent="0.4">
      <c r="E136" s="129"/>
      <c r="F136" s="72" t="s">
        <v>246</v>
      </c>
      <c r="G136" s="72">
        <v>5</v>
      </c>
      <c r="H136" s="72">
        <v>35</v>
      </c>
      <c r="I136" s="81">
        <f t="shared" ref="I136" si="120">G136*H136/1000</f>
        <v>0.17499999999999999</v>
      </c>
      <c r="J136" s="79"/>
      <c r="K136" s="129"/>
      <c r="L136" s="72"/>
      <c r="M136" s="72"/>
      <c r="N136" s="72"/>
      <c r="O136" s="81"/>
      <c r="P136" s="79"/>
      <c r="Q136" s="129"/>
      <c r="R136" s="72"/>
      <c r="S136" s="72"/>
      <c r="T136" s="72"/>
      <c r="U136" s="81"/>
      <c r="V136" s="79"/>
      <c r="W136" s="129"/>
      <c r="X136" s="72"/>
      <c r="Y136" s="72"/>
      <c r="Z136" s="72"/>
      <c r="AA136" s="81"/>
      <c r="AB136" s="79"/>
      <c r="AC136" s="129"/>
      <c r="AD136" s="72"/>
      <c r="AE136" s="72"/>
      <c r="AF136" s="72"/>
      <c r="AG136" s="81">
        <f t="shared" ref="AG136" si="121">AE136*AF136/1000</f>
        <v>0</v>
      </c>
      <c r="AH136" s="79"/>
      <c r="AI136" s="79"/>
      <c r="AJ136" s="79"/>
    </row>
    <row r="137" spans="5:36" ht="51" x14ac:dyDescent="0.4">
      <c r="E137" s="127" t="s">
        <v>93</v>
      </c>
      <c r="F137" s="73" t="s">
        <v>79</v>
      </c>
      <c r="G137" s="73">
        <v>90</v>
      </c>
      <c r="H137" s="72"/>
      <c r="I137" s="72"/>
      <c r="J137" s="79"/>
      <c r="K137" s="127" t="s">
        <v>93</v>
      </c>
      <c r="L137" s="73" t="s">
        <v>154</v>
      </c>
      <c r="M137" s="73">
        <v>35</v>
      </c>
      <c r="N137" s="72">
        <v>415</v>
      </c>
      <c r="O137" s="81">
        <f t="shared" si="106"/>
        <v>14.525</v>
      </c>
      <c r="P137" s="79"/>
      <c r="Q137" s="127" t="s">
        <v>93</v>
      </c>
      <c r="R137" s="73" t="s">
        <v>203</v>
      </c>
      <c r="S137" s="72"/>
      <c r="T137" s="72"/>
      <c r="U137" s="81"/>
      <c r="V137" s="79"/>
      <c r="W137" s="127" t="s">
        <v>93</v>
      </c>
      <c r="X137" s="73" t="s">
        <v>139</v>
      </c>
      <c r="Y137" s="73">
        <v>35</v>
      </c>
      <c r="Z137" s="72">
        <v>560</v>
      </c>
      <c r="AA137" s="81">
        <f>Y137*Z137/100</f>
        <v>196</v>
      </c>
      <c r="AB137" s="79"/>
      <c r="AC137" s="127" t="s">
        <v>93</v>
      </c>
      <c r="AD137" s="73" t="s">
        <v>107</v>
      </c>
      <c r="AE137" s="72">
        <v>60</v>
      </c>
      <c r="AF137" s="72">
        <v>140</v>
      </c>
      <c r="AG137" s="81">
        <f>AE137*AF137/100</f>
        <v>84</v>
      </c>
      <c r="AH137" s="79"/>
      <c r="AI137" s="79"/>
      <c r="AJ137" s="79"/>
    </row>
    <row r="138" spans="5:36" ht="26.25" x14ac:dyDescent="0.4">
      <c r="E138" s="128"/>
      <c r="F138" s="72" t="s">
        <v>59</v>
      </c>
      <c r="G138" s="72">
        <v>30</v>
      </c>
      <c r="H138" s="72">
        <v>215</v>
      </c>
      <c r="I138" s="81">
        <f t="shared" ref="I138:I144" si="122">G138*H138/1000</f>
        <v>6.45</v>
      </c>
      <c r="J138" s="79"/>
      <c r="K138" s="128"/>
      <c r="L138" s="74" t="s">
        <v>170</v>
      </c>
      <c r="M138" s="73">
        <v>100</v>
      </c>
      <c r="N138" s="72"/>
      <c r="O138" s="72"/>
      <c r="P138" s="79"/>
      <c r="Q138" s="128"/>
      <c r="R138" s="73" t="s">
        <v>192</v>
      </c>
      <c r="S138" s="72"/>
      <c r="T138" s="72"/>
      <c r="U138" s="81"/>
      <c r="V138" s="79"/>
      <c r="W138" s="128"/>
      <c r="X138" s="73" t="s">
        <v>169</v>
      </c>
      <c r="Y138" s="73"/>
      <c r="Z138" s="72"/>
      <c r="AA138" s="72"/>
      <c r="AB138" s="79"/>
      <c r="AC138" s="128"/>
      <c r="AD138" s="73" t="s">
        <v>108</v>
      </c>
      <c r="AE138" s="73">
        <v>200</v>
      </c>
      <c r="AF138" s="72">
        <v>195</v>
      </c>
      <c r="AG138" s="81">
        <f>AE138*AF138/500</f>
        <v>78</v>
      </c>
      <c r="AH138" s="79"/>
      <c r="AI138" s="79"/>
      <c r="AJ138" s="79"/>
    </row>
    <row r="139" spans="5:36" ht="26.25" x14ac:dyDescent="0.4">
      <c r="E139" s="128"/>
      <c r="F139" s="72" t="s">
        <v>61</v>
      </c>
      <c r="G139" s="72">
        <v>10</v>
      </c>
      <c r="H139" s="72">
        <v>180</v>
      </c>
      <c r="I139" s="81">
        <f t="shared" si="122"/>
        <v>1.8</v>
      </c>
      <c r="J139" s="79"/>
      <c r="K139" s="128"/>
      <c r="L139" s="72"/>
      <c r="M139" s="72"/>
      <c r="N139" s="72"/>
      <c r="O139" s="81"/>
      <c r="P139" s="79"/>
      <c r="Q139" s="128"/>
      <c r="R139" s="72"/>
      <c r="S139" s="72"/>
      <c r="T139" s="72"/>
      <c r="U139" s="81"/>
      <c r="V139" s="79"/>
      <c r="W139" s="128"/>
      <c r="X139" s="72"/>
      <c r="Y139" s="72"/>
      <c r="Z139" s="72"/>
      <c r="AA139" s="81"/>
      <c r="AB139" s="79"/>
      <c r="AC139" s="128"/>
      <c r="AD139" s="72"/>
      <c r="AE139" s="72"/>
      <c r="AF139" s="72"/>
      <c r="AG139" s="81">
        <f t="shared" si="108"/>
        <v>0</v>
      </c>
      <c r="AH139" s="79"/>
      <c r="AI139" s="79"/>
      <c r="AJ139" s="79"/>
    </row>
    <row r="140" spans="5:36" ht="26.25" x14ac:dyDescent="0.4">
      <c r="E140" s="128"/>
      <c r="F140" s="72" t="s">
        <v>80</v>
      </c>
      <c r="G140" s="72">
        <v>40</v>
      </c>
      <c r="H140" s="72">
        <v>150</v>
      </c>
      <c r="I140" s="81">
        <f t="shared" si="122"/>
        <v>6</v>
      </c>
      <c r="J140" s="79"/>
      <c r="K140" s="128"/>
      <c r="L140" s="72"/>
      <c r="M140" s="72"/>
      <c r="N140" s="72"/>
      <c r="O140" s="81"/>
      <c r="P140" s="79"/>
      <c r="Q140" s="128"/>
      <c r="R140" s="72"/>
      <c r="S140" s="72"/>
      <c r="T140" s="72"/>
      <c r="U140" s="81"/>
      <c r="V140" s="79"/>
      <c r="W140" s="128"/>
      <c r="X140" s="72"/>
      <c r="Y140" s="72"/>
      <c r="Z140" s="72"/>
      <c r="AA140" s="81"/>
      <c r="AB140" s="79"/>
      <c r="AC140" s="128"/>
      <c r="AD140" s="72"/>
      <c r="AE140" s="72"/>
      <c r="AF140" s="72"/>
      <c r="AG140" s="81">
        <f>AE140*AF140/500</f>
        <v>0</v>
      </c>
      <c r="AH140" s="79"/>
      <c r="AI140" s="79"/>
      <c r="AJ140" s="79"/>
    </row>
    <row r="141" spans="5:36" ht="26.25" x14ac:dyDescent="0.4">
      <c r="E141" s="128"/>
      <c r="F141" s="72" t="s">
        <v>81</v>
      </c>
      <c r="G141" s="72">
        <v>5</v>
      </c>
      <c r="H141" s="72">
        <v>360</v>
      </c>
      <c r="I141" s="81">
        <f t="shared" si="122"/>
        <v>1.8</v>
      </c>
      <c r="J141" s="79"/>
      <c r="K141" s="128"/>
      <c r="L141" s="72"/>
      <c r="M141" s="72"/>
      <c r="N141" s="72"/>
      <c r="O141" s="81"/>
      <c r="P141" s="79"/>
      <c r="Q141" s="128"/>
      <c r="R141" s="72"/>
      <c r="S141" s="72"/>
      <c r="T141" s="72"/>
      <c r="U141" s="81"/>
      <c r="V141" s="79"/>
      <c r="W141" s="128"/>
      <c r="X141" s="72"/>
      <c r="Y141" s="72"/>
      <c r="Z141" s="72"/>
      <c r="AA141" s="81"/>
      <c r="AB141" s="79"/>
      <c r="AC141" s="128"/>
      <c r="AD141" s="72"/>
      <c r="AE141" s="72"/>
      <c r="AF141" s="72"/>
      <c r="AG141" s="81">
        <f>AE141*AF141/50</f>
        <v>0</v>
      </c>
      <c r="AH141" s="79"/>
      <c r="AI141" s="79"/>
      <c r="AJ141" s="79"/>
    </row>
    <row r="142" spans="5:36" ht="26.25" x14ac:dyDescent="0.4">
      <c r="E142" s="128"/>
      <c r="F142" s="72" t="s">
        <v>82</v>
      </c>
      <c r="G142" s="72">
        <v>6</v>
      </c>
      <c r="H142" s="72">
        <v>30</v>
      </c>
      <c r="I142" s="81">
        <f>G142*H142/50</f>
        <v>3.6</v>
      </c>
      <c r="J142" s="79"/>
      <c r="K142" s="128"/>
      <c r="L142" s="72"/>
      <c r="M142" s="72"/>
      <c r="N142" s="72"/>
      <c r="O142" s="81"/>
      <c r="P142" s="79"/>
      <c r="Q142" s="128"/>
      <c r="R142" s="72"/>
      <c r="S142" s="72"/>
      <c r="T142" s="72"/>
      <c r="U142" s="81"/>
      <c r="V142" s="79"/>
      <c r="W142" s="128"/>
      <c r="X142" s="72"/>
      <c r="Y142" s="72"/>
      <c r="Z142" s="72"/>
      <c r="AA142" s="81"/>
      <c r="AB142" s="79"/>
      <c r="AC142" s="128"/>
      <c r="AD142" s="72"/>
      <c r="AE142" s="72"/>
      <c r="AF142" s="72"/>
      <c r="AG142" s="81">
        <f t="shared" si="108"/>
        <v>0</v>
      </c>
      <c r="AH142" s="79"/>
      <c r="AI142" s="79"/>
      <c r="AJ142" s="79"/>
    </row>
    <row r="143" spans="5:36" ht="26.25" x14ac:dyDescent="0.4">
      <c r="E143" s="128"/>
      <c r="F143" s="72" t="s">
        <v>83</v>
      </c>
      <c r="G143" s="72">
        <v>1</v>
      </c>
      <c r="H143" s="72">
        <v>180</v>
      </c>
      <c r="I143" s="81">
        <f>G143*H143/80</f>
        <v>2.25</v>
      </c>
      <c r="J143" s="79"/>
      <c r="K143" s="128"/>
      <c r="L143" s="72"/>
      <c r="M143" s="72"/>
      <c r="N143" s="72"/>
      <c r="O143" s="81"/>
      <c r="P143" s="79"/>
      <c r="Q143" s="128"/>
      <c r="R143" s="72"/>
      <c r="S143" s="72"/>
      <c r="T143" s="72"/>
      <c r="U143" s="81"/>
      <c r="V143" s="79"/>
      <c r="W143" s="128"/>
      <c r="X143" s="72"/>
      <c r="Y143" s="72"/>
      <c r="Z143" s="72"/>
      <c r="AA143" s="81"/>
      <c r="AB143" s="79"/>
      <c r="AC143" s="128"/>
      <c r="AD143" s="72"/>
      <c r="AE143" s="72"/>
      <c r="AF143" s="72"/>
      <c r="AG143" s="81">
        <f t="shared" si="108"/>
        <v>0</v>
      </c>
      <c r="AH143" s="79"/>
      <c r="AI143" s="79"/>
      <c r="AJ143" s="79"/>
    </row>
    <row r="144" spans="5:36" ht="26.25" x14ac:dyDescent="0.4">
      <c r="E144" s="128"/>
      <c r="F144" s="72" t="s">
        <v>67</v>
      </c>
      <c r="G144" s="72">
        <v>1</v>
      </c>
      <c r="H144" s="72">
        <v>380</v>
      </c>
      <c r="I144" s="81">
        <f t="shared" si="122"/>
        <v>0.38</v>
      </c>
      <c r="J144" s="79"/>
      <c r="K144" s="128"/>
      <c r="L144" s="73"/>
      <c r="M144" s="72"/>
      <c r="N144" s="72"/>
      <c r="O144" s="81"/>
      <c r="P144" s="79"/>
      <c r="Q144" s="128"/>
      <c r="R144" s="72"/>
      <c r="S144" s="72"/>
      <c r="T144" s="72"/>
      <c r="U144" s="81"/>
      <c r="V144" s="79"/>
      <c r="W144" s="128"/>
      <c r="X144" s="72"/>
      <c r="Y144" s="72"/>
      <c r="Z144" s="72"/>
      <c r="AA144" s="81"/>
      <c r="AB144" s="79"/>
      <c r="AC144" s="128"/>
      <c r="AD144" s="72"/>
      <c r="AE144" s="72"/>
      <c r="AF144" s="72"/>
      <c r="AG144" s="81">
        <f t="shared" si="108"/>
        <v>0</v>
      </c>
      <c r="AH144" s="79"/>
      <c r="AI144" s="79"/>
      <c r="AJ144" s="79"/>
    </row>
    <row r="145" spans="5:36" ht="26.25" x14ac:dyDescent="0.4">
      <c r="E145" s="128"/>
      <c r="F145" s="72" t="s">
        <v>84</v>
      </c>
      <c r="G145" s="72">
        <v>5</v>
      </c>
      <c r="H145" s="72">
        <v>680</v>
      </c>
      <c r="I145" s="81">
        <f>G145*H145/500</f>
        <v>6.8</v>
      </c>
      <c r="J145" s="79"/>
      <c r="K145" s="128"/>
      <c r="L145" s="72"/>
      <c r="M145" s="72"/>
      <c r="N145" s="72"/>
      <c r="O145" s="81"/>
      <c r="P145" s="79"/>
      <c r="Q145" s="128"/>
      <c r="R145" s="73"/>
      <c r="S145" s="72"/>
      <c r="T145" s="72"/>
      <c r="U145" s="81"/>
      <c r="V145" s="79"/>
      <c r="W145" s="128"/>
      <c r="X145" s="72"/>
      <c r="Y145" s="72"/>
      <c r="Z145" s="72"/>
      <c r="AA145" s="81"/>
      <c r="AB145" s="79"/>
      <c r="AC145" s="128"/>
      <c r="AD145" s="72"/>
      <c r="AE145" s="72"/>
      <c r="AF145" s="72"/>
      <c r="AG145" s="81">
        <f t="shared" si="108"/>
        <v>0</v>
      </c>
      <c r="AH145" s="79"/>
      <c r="AI145" s="79"/>
      <c r="AJ145" s="79"/>
    </row>
    <row r="146" spans="5:36" ht="26.25" x14ac:dyDescent="0.4">
      <c r="E146" s="129"/>
      <c r="F146" s="73" t="s">
        <v>38</v>
      </c>
      <c r="G146" s="73">
        <v>200</v>
      </c>
      <c r="H146" s="72">
        <v>215</v>
      </c>
      <c r="I146" s="81">
        <f t="shared" ref="I146:I151" si="123">G146*H146/1000</f>
        <v>43</v>
      </c>
      <c r="J146" s="79"/>
      <c r="K146" s="129"/>
      <c r="L146" s="72"/>
      <c r="M146" s="72"/>
      <c r="N146" s="72"/>
      <c r="O146" s="81"/>
      <c r="P146" s="79"/>
      <c r="Q146" s="129"/>
      <c r="R146" s="72"/>
      <c r="S146" s="72"/>
      <c r="T146" s="72"/>
      <c r="U146" s="81"/>
      <c r="V146" s="79"/>
      <c r="W146" s="129"/>
      <c r="X146" s="72"/>
      <c r="Y146" s="72"/>
      <c r="Z146" s="72"/>
      <c r="AA146" s="81"/>
      <c r="AB146" s="79"/>
      <c r="AC146" s="129"/>
      <c r="AD146" s="72"/>
      <c r="AE146" s="72"/>
      <c r="AF146" s="72"/>
      <c r="AG146" s="81">
        <f t="shared" si="108"/>
        <v>0</v>
      </c>
      <c r="AH146" s="79"/>
      <c r="AI146" s="79"/>
      <c r="AJ146" s="79"/>
    </row>
    <row r="147" spans="5:36" ht="51" x14ac:dyDescent="0.4">
      <c r="E147" s="127" t="s">
        <v>94</v>
      </c>
      <c r="F147" s="73" t="s">
        <v>164</v>
      </c>
      <c r="G147" s="73">
        <v>200</v>
      </c>
      <c r="H147" s="72"/>
      <c r="I147" s="81">
        <f t="shared" si="123"/>
        <v>0</v>
      </c>
      <c r="J147" s="79"/>
      <c r="K147" s="127" t="s">
        <v>94</v>
      </c>
      <c r="L147" s="73" t="s">
        <v>268</v>
      </c>
      <c r="M147" s="73">
        <v>200</v>
      </c>
      <c r="N147" s="72"/>
      <c r="O147" s="72"/>
      <c r="P147" s="79"/>
      <c r="Q147" s="127" t="s">
        <v>94</v>
      </c>
      <c r="R147" s="73" t="s">
        <v>129</v>
      </c>
      <c r="S147" s="73">
        <v>200</v>
      </c>
      <c r="T147" s="72"/>
      <c r="U147" s="72"/>
      <c r="V147" s="79"/>
      <c r="W147" s="127" t="s">
        <v>94</v>
      </c>
      <c r="X147" s="73" t="s">
        <v>167</v>
      </c>
      <c r="Y147" s="73">
        <v>200</v>
      </c>
      <c r="Z147" s="72"/>
      <c r="AA147" s="72"/>
      <c r="AB147" s="79"/>
      <c r="AC147" s="127" t="s">
        <v>94</v>
      </c>
      <c r="AD147" s="73" t="s">
        <v>141</v>
      </c>
      <c r="AE147" s="73">
        <v>200</v>
      </c>
      <c r="AF147" s="72"/>
      <c r="AG147" s="72"/>
      <c r="AH147" s="79"/>
      <c r="AI147" s="79"/>
      <c r="AJ147" s="79"/>
    </row>
    <row r="148" spans="5:36" ht="26.25" x14ac:dyDescent="0.4">
      <c r="E148" s="128"/>
      <c r="F148" s="72" t="s">
        <v>245</v>
      </c>
      <c r="G148" s="72">
        <v>20</v>
      </c>
      <c r="H148" s="72">
        <v>290</v>
      </c>
      <c r="I148" s="81">
        <f t="shared" si="123"/>
        <v>5.8</v>
      </c>
      <c r="J148" s="79"/>
      <c r="K148" s="128"/>
      <c r="L148" s="72" t="s">
        <v>122</v>
      </c>
      <c r="M148" s="72">
        <v>100</v>
      </c>
      <c r="N148" s="72">
        <v>950</v>
      </c>
      <c r="O148" s="81">
        <f t="shared" ref="O148:O151" si="124">M148*N148/1000</f>
        <v>95</v>
      </c>
      <c r="P148" s="79"/>
      <c r="Q148" s="128"/>
      <c r="R148" s="72" t="s">
        <v>130</v>
      </c>
      <c r="S148" s="72">
        <v>70</v>
      </c>
      <c r="T148" s="72">
        <v>1450</v>
      </c>
      <c r="U148" s="81">
        <f t="shared" ref="U148:U151" si="125">S148*T148/1000</f>
        <v>101.5</v>
      </c>
      <c r="V148" s="79"/>
      <c r="W148" s="128"/>
      <c r="X148" s="72" t="s">
        <v>116</v>
      </c>
      <c r="Y148" s="72">
        <v>10</v>
      </c>
      <c r="Z148" s="72">
        <v>200</v>
      </c>
      <c r="AA148" s="81">
        <f t="shared" ref="AA148:AA152" si="126">Y148*Z148/1000</f>
        <v>2</v>
      </c>
      <c r="AB148" s="79"/>
      <c r="AC148" s="128"/>
      <c r="AD148" s="72" t="s">
        <v>59</v>
      </c>
      <c r="AE148" s="72">
        <v>100</v>
      </c>
      <c r="AF148" s="72">
        <v>215</v>
      </c>
      <c r="AG148" s="81">
        <f t="shared" ref="AG148:AG151" si="127">AE148*AF148/1000</f>
        <v>21.5</v>
      </c>
      <c r="AH148" s="79"/>
      <c r="AI148" s="79"/>
      <c r="AJ148" s="79"/>
    </row>
    <row r="149" spans="5:36" ht="26.25" x14ac:dyDescent="0.4">
      <c r="E149" s="128"/>
      <c r="F149" s="72" t="s">
        <v>59</v>
      </c>
      <c r="G149" s="72">
        <v>100</v>
      </c>
      <c r="H149" s="72">
        <v>215</v>
      </c>
      <c r="I149" s="81">
        <f t="shared" si="123"/>
        <v>21.5</v>
      </c>
      <c r="J149" s="79"/>
      <c r="K149" s="128"/>
      <c r="L149" s="72" t="s">
        <v>80</v>
      </c>
      <c r="M149" s="72">
        <v>54</v>
      </c>
      <c r="N149" s="72">
        <v>150</v>
      </c>
      <c r="O149" s="81">
        <f t="shared" si="124"/>
        <v>8.1</v>
      </c>
      <c r="P149" s="79"/>
      <c r="Q149" s="128"/>
      <c r="R149" s="72" t="s">
        <v>72</v>
      </c>
      <c r="S149" s="72">
        <v>80</v>
      </c>
      <c r="T149" s="72">
        <v>135</v>
      </c>
      <c r="U149" s="81">
        <f t="shared" si="125"/>
        <v>10.8</v>
      </c>
      <c r="V149" s="79"/>
      <c r="W149" s="128"/>
      <c r="X149" s="72" t="s">
        <v>75</v>
      </c>
      <c r="Y149" s="72">
        <v>10</v>
      </c>
      <c r="Z149" s="72">
        <v>290</v>
      </c>
      <c r="AA149" s="81">
        <f t="shared" si="126"/>
        <v>2.9</v>
      </c>
      <c r="AB149" s="79"/>
      <c r="AC149" s="128"/>
      <c r="AD149" s="72" t="s">
        <v>104</v>
      </c>
      <c r="AE149" s="72">
        <v>20</v>
      </c>
      <c r="AF149" s="72">
        <v>295</v>
      </c>
      <c r="AG149" s="81">
        <f t="shared" si="127"/>
        <v>5.9</v>
      </c>
      <c r="AH149" s="79"/>
      <c r="AI149" s="79"/>
      <c r="AJ149" s="79"/>
    </row>
    <row r="150" spans="5:36" ht="26.25" x14ac:dyDescent="0.4">
      <c r="E150" s="128"/>
      <c r="F150" s="72" t="s">
        <v>61</v>
      </c>
      <c r="G150" s="72">
        <v>5</v>
      </c>
      <c r="H150" s="72">
        <v>180</v>
      </c>
      <c r="I150" s="81">
        <f t="shared" si="123"/>
        <v>0.9</v>
      </c>
      <c r="J150" s="79"/>
      <c r="K150" s="128"/>
      <c r="L150" s="72" t="s">
        <v>60</v>
      </c>
      <c r="M150" s="72">
        <v>5</v>
      </c>
      <c r="N150" s="72">
        <v>1400</v>
      </c>
      <c r="O150" s="81">
        <f t="shared" si="124"/>
        <v>7</v>
      </c>
      <c r="P150" s="79"/>
      <c r="Q150" s="128"/>
      <c r="R150" s="72" t="s">
        <v>116</v>
      </c>
      <c r="S150" s="72">
        <v>20</v>
      </c>
      <c r="T150" s="72">
        <v>200</v>
      </c>
      <c r="U150" s="81">
        <f t="shared" si="125"/>
        <v>4</v>
      </c>
      <c r="V150" s="79"/>
      <c r="W150" s="128"/>
      <c r="X150" s="72" t="s">
        <v>59</v>
      </c>
      <c r="Y150" s="72">
        <v>150</v>
      </c>
      <c r="Z150" s="72">
        <v>215</v>
      </c>
      <c r="AA150" s="81">
        <f t="shared" si="126"/>
        <v>32.25</v>
      </c>
      <c r="AB150" s="79"/>
      <c r="AC150" s="128"/>
      <c r="AD150" s="72" t="s">
        <v>61</v>
      </c>
      <c r="AE150" s="72">
        <v>10</v>
      </c>
      <c r="AF150" s="72">
        <v>180</v>
      </c>
      <c r="AG150" s="81">
        <f t="shared" si="127"/>
        <v>1.8</v>
      </c>
      <c r="AH150" s="79"/>
      <c r="AI150" s="79"/>
      <c r="AJ150" s="79"/>
    </row>
    <row r="151" spans="5:36" ht="26.25" x14ac:dyDescent="0.4">
      <c r="E151" s="128"/>
      <c r="F151" s="72" t="s">
        <v>60</v>
      </c>
      <c r="G151" s="72">
        <v>5</v>
      </c>
      <c r="H151" s="72">
        <v>1400</v>
      </c>
      <c r="I151" s="81">
        <f t="shared" si="123"/>
        <v>7</v>
      </c>
      <c r="J151" s="79"/>
      <c r="K151" s="128"/>
      <c r="L151" s="72" t="s">
        <v>61</v>
      </c>
      <c r="M151" s="72">
        <v>5</v>
      </c>
      <c r="N151" s="72">
        <v>180</v>
      </c>
      <c r="O151" s="81">
        <f t="shared" si="124"/>
        <v>0.9</v>
      </c>
      <c r="P151" s="79"/>
      <c r="Q151" s="128"/>
      <c r="R151" s="72" t="s">
        <v>73</v>
      </c>
      <c r="S151" s="72">
        <v>10</v>
      </c>
      <c r="T151" s="72">
        <v>135</v>
      </c>
      <c r="U151" s="81">
        <f t="shared" si="125"/>
        <v>1.35</v>
      </c>
      <c r="V151" s="79"/>
      <c r="W151" s="128"/>
      <c r="X151" s="72" t="s">
        <v>61</v>
      </c>
      <c r="Y151" s="72">
        <v>10</v>
      </c>
      <c r="Z151" s="72">
        <v>180</v>
      </c>
      <c r="AA151" s="81">
        <f t="shared" si="126"/>
        <v>1.8</v>
      </c>
      <c r="AB151" s="79"/>
      <c r="AC151" s="128"/>
      <c r="AD151" s="72" t="s">
        <v>60</v>
      </c>
      <c r="AE151" s="72">
        <v>5</v>
      </c>
      <c r="AF151" s="72">
        <v>1400</v>
      </c>
      <c r="AG151" s="81">
        <f t="shared" si="127"/>
        <v>7</v>
      </c>
      <c r="AH151" s="79"/>
      <c r="AI151" s="79"/>
      <c r="AJ151" s="79"/>
    </row>
    <row r="152" spans="5:36" ht="26.25" x14ac:dyDescent="0.4">
      <c r="E152" s="128"/>
      <c r="F152" s="72" t="s">
        <v>76</v>
      </c>
      <c r="G152" s="72">
        <v>30</v>
      </c>
      <c r="H152" s="72">
        <v>92</v>
      </c>
      <c r="I152" s="81">
        <f>G152*H152/650</f>
        <v>4.2461538461538462</v>
      </c>
      <c r="J152" s="79"/>
      <c r="K152" s="128"/>
      <c r="L152" s="72" t="s">
        <v>82</v>
      </c>
      <c r="M152" s="72">
        <v>6</v>
      </c>
      <c r="N152" s="72">
        <v>30</v>
      </c>
      <c r="O152" s="81">
        <f>M152*N152/50</f>
        <v>3.6</v>
      </c>
      <c r="P152" s="79"/>
      <c r="Q152" s="128"/>
      <c r="R152" s="72" t="s">
        <v>68</v>
      </c>
      <c r="S152" s="72">
        <v>10</v>
      </c>
      <c r="T152" s="72">
        <v>125</v>
      </c>
      <c r="U152" s="81">
        <f>S152*T152/50</f>
        <v>25</v>
      </c>
      <c r="V152" s="79"/>
      <c r="W152" s="128"/>
      <c r="X152" s="72" t="s">
        <v>60</v>
      </c>
      <c r="Y152" s="72">
        <v>4</v>
      </c>
      <c r="Z152" s="72">
        <v>1400</v>
      </c>
      <c r="AA152" s="81">
        <f t="shared" si="126"/>
        <v>5.6</v>
      </c>
      <c r="AB152" s="79"/>
      <c r="AC152" s="128"/>
      <c r="AD152" s="74" t="s">
        <v>119</v>
      </c>
      <c r="AE152" s="73">
        <v>200</v>
      </c>
      <c r="AF152" s="72"/>
      <c r="AG152" s="72"/>
      <c r="AH152" s="79"/>
      <c r="AI152" s="79"/>
      <c r="AJ152" s="79"/>
    </row>
    <row r="153" spans="5:36" ht="26.25" x14ac:dyDescent="0.4">
      <c r="E153" s="128"/>
      <c r="F153" s="73" t="s">
        <v>88</v>
      </c>
      <c r="G153" s="73">
        <v>200</v>
      </c>
      <c r="H153" s="72"/>
      <c r="I153" s="72"/>
      <c r="J153" s="79"/>
      <c r="K153" s="128"/>
      <c r="L153" s="72" t="s">
        <v>59</v>
      </c>
      <c r="M153" s="72">
        <v>30</v>
      </c>
      <c r="N153" s="72">
        <v>215</v>
      </c>
      <c r="O153" s="81">
        <f t="shared" ref="O153" si="128">M153*N153/1000</f>
        <v>6.45</v>
      </c>
      <c r="P153" s="79"/>
      <c r="Q153" s="128"/>
      <c r="R153" s="72" t="s">
        <v>67</v>
      </c>
      <c r="S153" s="72">
        <v>5</v>
      </c>
      <c r="T153" s="72">
        <v>380</v>
      </c>
      <c r="U153" s="81">
        <f t="shared" ref="U153:U154" si="129">S153*T153/1000</f>
        <v>1.9</v>
      </c>
      <c r="V153" s="79"/>
      <c r="W153" s="128"/>
      <c r="X153" s="73" t="s">
        <v>88</v>
      </c>
      <c r="Y153" s="73">
        <v>200</v>
      </c>
      <c r="Z153" s="72"/>
      <c r="AA153" s="72"/>
      <c r="AB153" s="79"/>
      <c r="AC153" s="128"/>
      <c r="AD153" s="72" t="s">
        <v>120</v>
      </c>
      <c r="AE153" s="72">
        <v>0</v>
      </c>
      <c r="AF153" s="72">
        <v>0</v>
      </c>
      <c r="AG153" s="81">
        <f t="shared" ref="AG153" si="130">AE153*AF153/1000</f>
        <v>0</v>
      </c>
      <c r="AH153" s="79"/>
      <c r="AI153" s="79"/>
      <c r="AJ153" s="79"/>
    </row>
    <row r="154" spans="5:36" ht="26.25" x14ac:dyDescent="0.4">
      <c r="E154" s="128"/>
      <c r="F154" s="72" t="s">
        <v>89</v>
      </c>
      <c r="G154" s="72">
        <v>2</v>
      </c>
      <c r="H154" s="72">
        <v>2400</v>
      </c>
      <c r="I154" s="81">
        <f t="shared" ref="I154:I156" si="131">G154*H154/1000</f>
        <v>4.8</v>
      </c>
      <c r="J154" s="79"/>
      <c r="K154" s="128"/>
      <c r="L154" s="72" t="s">
        <v>76</v>
      </c>
      <c r="M154" s="72">
        <v>30</v>
      </c>
      <c r="N154" s="72">
        <v>92</v>
      </c>
      <c r="O154" s="82">
        <f>M154*N154/650</f>
        <v>4.2461538461538462</v>
      </c>
      <c r="P154" s="79"/>
      <c r="Q154" s="128"/>
      <c r="R154" s="72" t="s">
        <v>60</v>
      </c>
      <c r="S154" s="72">
        <v>5</v>
      </c>
      <c r="T154" s="72">
        <v>1400</v>
      </c>
      <c r="U154" s="81">
        <f t="shared" si="129"/>
        <v>7</v>
      </c>
      <c r="V154" s="79"/>
      <c r="W154" s="128"/>
      <c r="X154" s="72" t="s">
        <v>89</v>
      </c>
      <c r="Y154" s="72">
        <v>2</v>
      </c>
      <c r="Z154" s="72">
        <v>2400</v>
      </c>
      <c r="AA154" s="81">
        <f t="shared" ref="AA154:AA156" si="132">Y154*Z154/1000</f>
        <v>4.8</v>
      </c>
      <c r="AB154" s="79"/>
      <c r="AC154" s="128"/>
      <c r="AD154" s="72" t="s">
        <v>121</v>
      </c>
      <c r="AE154" s="72">
        <v>0</v>
      </c>
      <c r="AF154" s="72">
        <v>0</v>
      </c>
      <c r="AG154" s="81">
        <f>AE154*AF154/100</f>
        <v>0</v>
      </c>
      <c r="AH154" s="79"/>
      <c r="AI154" s="79"/>
      <c r="AJ154" s="79"/>
    </row>
    <row r="155" spans="5:36" ht="51" x14ac:dyDescent="0.4">
      <c r="E155" s="128"/>
      <c r="F155" s="72" t="s">
        <v>61</v>
      </c>
      <c r="G155" s="72">
        <v>10</v>
      </c>
      <c r="H155" s="72">
        <v>180</v>
      </c>
      <c r="I155" s="81">
        <f t="shared" si="131"/>
        <v>1.8</v>
      </c>
      <c r="J155" s="79"/>
      <c r="K155" s="128"/>
      <c r="L155" s="73" t="s">
        <v>272</v>
      </c>
      <c r="M155" s="73">
        <v>200</v>
      </c>
      <c r="N155" s="72"/>
      <c r="O155" s="72"/>
      <c r="P155" s="79"/>
      <c r="Q155" s="128"/>
      <c r="R155" s="72" t="s">
        <v>76</v>
      </c>
      <c r="S155" s="72">
        <v>30</v>
      </c>
      <c r="T155" s="72">
        <v>92</v>
      </c>
      <c r="U155" s="82">
        <f>S155*T155/650</f>
        <v>4.2461538461538462</v>
      </c>
      <c r="V155" s="79"/>
      <c r="W155" s="128"/>
      <c r="X155" s="72" t="s">
        <v>61</v>
      </c>
      <c r="Y155" s="72">
        <v>10</v>
      </c>
      <c r="Z155" s="72">
        <v>180</v>
      </c>
      <c r="AA155" s="81">
        <f t="shared" si="132"/>
        <v>1.8</v>
      </c>
      <c r="AB155" s="79"/>
      <c r="AC155" s="128"/>
      <c r="AD155" s="72" t="s">
        <v>61</v>
      </c>
      <c r="AE155" s="72">
        <v>10</v>
      </c>
      <c r="AF155" s="72">
        <v>180</v>
      </c>
      <c r="AG155" s="81">
        <f t="shared" ref="AG155" si="133">AE155*AF155/1000</f>
        <v>1.8</v>
      </c>
      <c r="AH155" s="79"/>
      <c r="AI155" s="79"/>
      <c r="AJ155" s="79"/>
    </row>
    <row r="156" spans="5:36" ht="26.25" x14ac:dyDescent="0.4">
      <c r="E156" s="128"/>
      <c r="F156" s="72" t="s">
        <v>59</v>
      </c>
      <c r="G156" s="72">
        <v>100</v>
      </c>
      <c r="H156" s="72">
        <v>215</v>
      </c>
      <c r="I156" s="81">
        <f t="shared" si="131"/>
        <v>21.5</v>
      </c>
      <c r="J156" s="79"/>
      <c r="K156" s="128"/>
      <c r="L156" s="72" t="s">
        <v>89</v>
      </c>
      <c r="M156" s="72">
        <v>2</v>
      </c>
      <c r="N156" s="72">
        <v>2400</v>
      </c>
      <c r="O156" s="81">
        <f t="shared" ref="O156:O158" si="134">M156*N156/1000</f>
        <v>4.8</v>
      </c>
      <c r="P156" s="79"/>
      <c r="Q156" s="128"/>
      <c r="R156" s="74" t="s">
        <v>119</v>
      </c>
      <c r="S156" s="73">
        <v>200</v>
      </c>
      <c r="T156" s="72"/>
      <c r="U156" s="72"/>
      <c r="V156" s="79"/>
      <c r="W156" s="128"/>
      <c r="X156" s="72" t="s">
        <v>59</v>
      </c>
      <c r="Y156" s="72">
        <v>100</v>
      </c>
      <c r="Z156" s="72">
        <v>215</v>
      </c>
      <c r="AA156" s="81">
        <f t="shared" si="132"/>
        <v>21.5</v>
      </c>
      <c r="AB156" s="79"/>
      <c r="AC156" s="128"/>
      <c r="AD156" s="72" t="s">
        <v>76</v>
      </c>
      <c r="AE156" s="72">
        <v>30</v>
      </c>
      <c r="AF156" s="72">
        <v>92</v>
      </c>
      <c r="AG156" s="82">
        <f>AE156*AF156/650</f>
        <v>4.2461538461538462</v>
      </c>
      <c r="AH156" s="79"/>
      <c r="AI156" s="79"/>
      <c r="AJ156" s="79"/>
    </row>
    <row r="157" spans="5:36" ht="26.25" x14ac:dyDescent="0.4">
      <c r="E157" s="128"/>
      <c r="F157" s="72"/>
      <c r="G157" s="72"/>
      <c r="H157" s="72"/>
      <c r="I157" s="81"/>
      <c r="J157" s="79"/>
      <c r="K157" s="128"/>
      <c r="L157" s="78" t="s">
        <v>263</v>
      </c>
      <c r="M157" s="72">
        <v>10</v>
      </c>
      <c r="N157" s="72">
        <v>0</v>
      </c>
      <c r="O157" s="81">
        <f t="shared" si="134"/>
        <v>0</v>
      </c>
      <c r="P157" s="79"/>
      <c r="Q157" s="128"/>
      <c r="R157" s="72" t="s">
        <v>120</v>
      </c>
      <c r="S157" s="72">
        <v>0</v>
      </c>
      <c r="T157" s="72">
        <v>0</v>
      </c>
      <c r="U157" s="81">
        <f t="shared" ref="U157" si="135">S157*T157/1000</f>
        <v>0</v>
      </c>
      <c r="V157" s="79"/>
      <c r="W157" s="128"/>
      <c r="X157" s="72" t="s">
        <v>76</v>
      </c>
      <c r="Y157" s="72">
        <v>30</v>
      </c>
      <c r="Z157" s="72">
        <v>92</v>
      </c>
      <c r="AA157" s="82">
        <f>Y157*Z157/650</f>
        <v>4.2461538461538462</v>
      </c>
      <c r="AB157" s="79"/>
      <c r="AC157" s="128"/>
      <c r="AD157" s="72"/>
      <c r="AE157" s="72"/>
      <c r="AF157" s="72"/>
      <c r="AG157" s="81">
        <f t="shared" ref="AG157:AG159" si="136">AE157*AF157/1000</f>
        <v>0</v>
      </c>
      <c r="AH157" s="79"/>
      <c r="AI157" s="79"/>
      <c r="AJ157" s="79"/>
    </row>
    <row r="158" spans="5:36" ht="26.25" x14ac:dyDescent="0.4">
      <c r="E158" s="128"/>
      <c r="F158" s="72"/>
      <c r="G158" s="72"/>
      <c r="H158" s="72"/>
      <c r="I158" s="81"/>
      <c r="J158" s="79"/>
      <c r="K158" s="128"/>
      <c r="L158" s="72" t="s">
        <v>59</v>
      </c>
      <c r="M158" s="72">
        <v>100</v>
      </c>
      <c r="N158" s="72">
        <v>215</v>
      </c>
      <c r="O158" s="81">
        <f t="shared" si="134"/>
        <v>21.5</v>
      </c>
      <c r="P158" s="79"/>
      <c r="Q158" s="128"/>
      <c r="R158" s="72" t="s">
        <v>121</v>
      </c>
      <c r="S158" s="72">
        <v>0</v>
      </c>
      <c r="T158" s="72">
        <v>0</v>
      </c>
      <c r="U158" s="81">
        <f>S158*T158/100</f>
        <v>0</v>
      </c>
      <c r="V158" s="79"/>
      <c r="W158" s="128"/>
      <c r="X158" s="72"/>
      <c r="Y158" s="72"/>
      <c r="Z158" s="72"/>
      <c r="AA158" s="81">
        <f t="shared" ref="AA158:AA160" si="137">Y158*Z158/1000</f>
        <v>0</v>
      </c>
      <c r="AB158" s="79"/>
      <c r="AC158" s="128"/>
      <c r="AD158" s="72"/>
      <c r="AE158" s="72"/>
      <c r="AF158" s="72"/>
      <c r="AG158" s="81">
        <f>AE158*AF158/100</f>
        <v>0</v>
      </c>
      <c r="AH158" s="79"/>
      <c r="AI158" s="79"/>
      <c r="AJ158" s="79"/>
    </row>
    <row r="159" spans="5:36" ht="26.25" x14ac:dyDescent="0.4">
      <c r="E159" s="128"/>
      <c r="F159" s="72"/>
      <c r="G159" s="72"/>
      <c r="H159" s="72"/>
      <c r="I159" s="81"/>
      <c r="J159" s="79"/>
      <c r="K159" s="128"/>
      <c r="L159" s="72"/>
      <c r="M159" s="72"/>
      <c r="N159" s="72"/>
      <c r="O159" s="81">
        <f t="shared" si="106"/>
        <v>0</v>
      </c>
      <c r="P159" s="79"/>
      <c r="Q159" s="128"/>
      <c r="R159" s="72" t="s">
        <v>61</v>
      </c>
      <c r="S159" s="72">
        <v>10</v>
      </c>
      <c r="T159" s="72">
        <v>180</v>
      </c>
      <c r="U159" s="81">
        <f t="shared" ref="U159" si="138">S159*T159/1000</f>
        <v>1.8</v>
      </c>
      <c r="V159" s="79"/>
      <c r="W159" s="128"/>
      <c r="X159" s="72"/>
      <c r="Y159" s="72"/>
      <c r="Z159" s="72"/>
      <c r="AA159" s="81">
        <f t="shared" si="137"/>
        <v>0</v>
      </c>
      <c r="AB159" s="79"/>
      <c r="AC159" s="128"/>
      <c r="AD159" s="72"/>
      <c r="AE159" s="72"/>
      <c r="AF159" s="72"/>
      <c r="AG159" s="81">
        <f t="shared" si="136"/>
        <v>0</v>
      </c>
      <c r="AH159" s="79"/>
      <c r="AI159" s="79"/>
      <c r="AJ159" s="79"/>
    </row>
    <row r="160" spans="5:36" ht="27" thickBot="1" x14ac:dyDescent="0.45">
      <c r="E160" s="129"/>
      <c r="F160" s="72"/>
      <c r="G160" s="72"/>
      <c r="H160" s="72"/>
      <c r="I160" s="82"/>
      <c r="J160" s="79"/>
      <c r="K160" s="129"/>
      <c r="L160" s="72"/>
      <c r="M160" s="72"/>
      <c r="N160" s="72"/>
      <c r="O160" s="81">
        <f t="shared" si="106"/>
        <v>0</v>
      </c>
      <c r="P160" s="79"/>
      <c r="Q160" s="129"/>
      <c r="R160" s="72"/>
      <c r="S160" s="72"/>
      <c r="T160" s="72"/>
      <c r="U160" s="81">
        <f t="shared" si="104"/>
        <v>0</v>
      </c>
      <c r="V160" s="79"/>
      <c r="W160" s="129"/>
      <c r="X160" s="72"/>
      <c r="Y160" s="72"/>
      <c r="Z160" s="72"/>
      <c r="AA160" s="81">
        <f t="shared" si="137"/>
        <v>0</v>
      </c>
      <c r="AB160" s="79"/>
      <c r="AC160" s="129"/>
      <c r="AD160" s="72"/>
      <c r="AE160" s="72"/>
      <c r="AF160" s="72"/>
      <c r="AG160" s="82">
        <f>AE160*AF160/650</f>
        <v>0</v>
      </c>
      <c r="AH160" s="79"/>
      <c r="AI160" s="79"/>
      <c r="AJ160" s="79"/>
    </row>
    <row r="161" spans="5:36" ht="27" thickBot="1" x14ac:dyDescent="0.45">
      <c r="E161" s="79"/>
      <c r="F161" s="79"/>
      <c r="G161" s="79"/>
      <c r="H161" s="79"/>
      <c r="I161" s="83">
        <f>SUM(I90:I160)</f>
        <v>629.6023076923077</v>
      </c>
      <c r="J161" s="79"/>
      <c r="K161" s="79"/>
      <c r="L161" s="79"/>
      <c r="M161" s="79"/>
      <c r="N161" s="79"/>
      <c r="O161" s="83">
        <f>SUM(O90:O160)</f>
        <v>677.52653846153862</v>
      </c>
      <c r="P161" s="79"/>
      <c r="Q161" s="79"/>
      <c r="R161" s="79"/>
      <c r="S161" s="79"/>
      <c r="T161" s="79"/>
      <c r="U161" s="83">
        <f>SUM(U90:U160)</f>
        <v>594.36730769230758</v>
      </c>
      <c r="V161" s="79"/>
      <c r="W161" s="79"/>
      <c r="X161" s="79"/>
      <c r="Y161" s="79"/>
      <c r="Z161" s="79"/>
      <c r="AA161" s="83">
        <f>SUM(AA90:AA160)</f>
        <v>844.97730769230759</v>
      </c>
      <c r="AB161" s="79"/>
      <c r="AC161" s="79"/>
      <c r="AD161" s="79"/>
      <c r="AE161" s="79"/>
      <c r="AF161" s="79"/>
      <c r="AG161" s="83">
        <f>SUM(AG90:AG160)</f>
        <v>698.99730769230757</v>
      </c>
      <c r="AH161" s="79"/>
      <c r="AI161" s="83">
        <f>I161+O161+AG161+AA161+U161</f>
        <v>3445.4707692307693</v>
      </c>
      <c r="AJ161" s="79"/>
    </row>
    <row r="162" spans="5:36" ht="26.25" x14ac:dyDescent="0.4"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</row>
    <row r="163" spans="5:36" ht="27" thickBot="1" x14ac:dyDescent="0.45"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</row>
    <row r="164" spans="5:36" ht="27" thickBot="1" x14ac:dyDescent="0.45"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83">
        <f>AI79+AI161</f>
        <v>6795.9873076923068</v>
      </c>
      <c r="AJ164" s="79"/>
    </row>
  </sheetData>
  <mergeCells count="70">
    <mergeCell ref="E147:E160"/>
    <mergeCell ref="K147:K160"/>
    <mergeCell ref="Q147:Q160"/>
    <mergeCell ref="W147:W160"/>
    <mergeCell ref="AC147:AC160"/>
    <mergeCell ref="E137:E146"/>
    <mergeCell ref="K137:K146"/>
    <mergeCell ref="Q137:Q146"/>
    <mergeCell ref="W137:W146"/>
    <mergeCell ref="AC137:AC146"/>
    <mergeCell ref="E104:E136"/>
    <mergeCell ref="K104:K136"/>
    <mergeCell ref="Q104:Q136"/>
    <mergeCell ref="W104:W136"/>
    <mergeCell ref="AC104:AC136"/>
    <mergeCell ref="E90:E102"/>
    <mergeCell ref="K90:K102"/>
    <mergeCell ref="Q90:Q102"/>
    <mergeCell ref="W90:W102"/>
    <mergeCell ref="AC90:AC102"/>
    <mergeCell ref="F89:I89"/>
    <mergeCell ref="L89:O89"/>
    <mergeCell ref="R89:U89"/>
    <mergeCell ref="X89:AA89"/>
    <mergeCell ref="AD89:AG89"/>
    <mergeCell ref="S85:U87"/>
    <mergeCell ref="W85:X88"/>
    <mergeCell ref="Y85:AA87"/>
    <mergeCell ref="AC85:AD88"/>
    <mergeCell ref="AE85:AG87"/>
    <mergeCell ref="E85:F88"/>
    <mergeCell ref="G85:I87"/>
    <mergeCell ref="K85:L88"/>
    <mergeCell ref="M85:O87"/>
    <mergeCell ref="Q85:R88"/>
    <mergeCell ref="W4:X7"/>
    <mergeCell ref="Y4:AA6"/>
    <mergeCell ref="AC4:AD7"/>
    <mergeCell ref="AE4:AG6"/>
    <mergeCell ref="F8:I8"/>
    <mergeCell ref="L8:O8"/>
    <mergeCell ref="R8:U8"/>
    <mergeCell ref="X8:AA8"/>
    <mergeCell ref="AD8:AG8"/>
    <mergeCell ref="E4:F7"/>
    <mergeCell ref="G4:I6"/>
    <mergeCell ref="K4:L7"/>
    <mergeCell ref="M4:O6"/>
    <mergeCell ref="Q4:R7"/>
    <mergeCell ref="S4:U6"/>
    <mergeCell ref="E22:E54"/>
    <mergeCell ref="K22:K54"/>
    <mergeCell ref="Q22:Q54"/>
    <mergeCell ref="W22:W54"/>
    <mergeCell ref="AC22:AC54"/>
    <mergeCell ref="E55:E64"/>
    <mergeCell ref="K55:K64"/>
    <mergeCell ref="Q55:Q64"/>
    <mergeCell ref="W55:W64"/>
    <mergeCell ref="AC55:AC64"/>
    <mergeCell ref="E9:E20"/>
    <mergeCell ref="K9:K20"/>
    <mergeCell ref="Q9:Q20"/>
    <mergeCell ref="W9:W20"/>
    <mergeCell ref="AC9:AC20"/>
    <mergeCell ref="E65:E78"/>
    <mergeCell ref="K65:K78"/>
    <mergeCell ref="Q65:Q78"/>
    <mergeCell ref="W65:W78"/>
    <mergeCell ref="AC65:AC78"/>
  </mergeCells>
  <pageMargins left="0.7" right="0.7" top="0.75" bottom="0.75" header="0.3" footer="0.3"/>
  <pageSetup paperSize="9" scale="11" fitToWidth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8" zoomScale="40" zoomScaleNormal="40" workbookViewId="0">
      <selection activeCell="S17" sqref="S17"/>
    </sheetView>
  </sheetViews>
  <sheetFormatPr defaultRowHeight="15" x14ac:dyDescent="0.25"/>
  <cols>
    <col min="1" max="1" width="15.140625" customWidth="1"/>
    <col min="2" max="11" width="20.7109375" customWidth="1"/>
  </cols>
  <sheetData>
    <row r="1" spans="1:11" ht="14.25" customHeight="1" x14ac:dyDescent="0.25"/>
    <row r="2" spans="1:11" hidden="1" x14ac:dyDescent="0.25"/>
    <row r="3" spans="1:11" hidden="1" x14ac:dyDescent="0.25"/>
    <row r="4" spans="1:11" ht="20.25" x14ac:dyDescent="0.3">
      <c r="A4" s="90"/>
      <c r="B4" s="140" t="s">
        <v>185</v>
      </c>
      <c r="C4" s="140"/>
      <c r="D4" s="140"/>
      <c r="E4" s="140"/>
      <c r="F4" s="140"/>
      <c r="G4" s="140"/>
      <c r="H4" s="140"/>
      <c r="I4" s="140"/>
      <c r="J4" s="140"/>
      <c r="K4" s="90"/>
    </row>
    <row r="5" spans="1:11" ht="20.25" hidden="1" x14ac:dyDescent="0.3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20.25" x14ac:dyDescent="0.25">
      <c r="A6" s="141" t="s">
        <v>181</v>
      </c>
      <c r="B6" s="86" t="s">
        <v>65</v>
      </c>
      <c r="C6" s="86" t="s">
        <v>96</v>
      </c>
      <c r="D6" s="86" t="s">
        <v>110</v>
      </c>
      <c r="E6" s="86" t="s">
        <v>123</v>
      </c>
      <c r="F6" s="86" t="s">
        <v>131</v>
      </c>
      <c r="G6" s="86" t="s">
        <v>142</v>
      </c>
      <c r="H6" s="86" t="s">
        <v>143</v>
      </c>
      <c r="I6" s="86" t="s">
        <v>144</v>
      </c>
      <c r="J6" s="86" t="s">
        <v>145</v>
      </c>
      <c r="K6" s="87" t="s">
        <v>146</v>
      </c>
    </row>
    <row r="7" spans="1:11" ht="57.75" customHeight="1" x14ac:dyDescent="0.25">
      <c r="A7" s="141"/>
      <c r="B7" s="88" t="s">
        <v>172</v>
      </c>
      <c r="C7" s="88" t="s">
        <v>186</v>
      </c>
      <c r="D7" s="88" t="s">
        <v>195</v>
      </c>
      <c r="E7" s="88" t="s">
        <v>205</v>
      </c>
      <c r="F7" s="88" t="s">
        <v>200</v>
      </c>
      <c r="G7" s="88" t="s">
        <v>215</v>
      </c>
      <c r="H7" s="88" t="s">
        <v>205</v>
      </c>
      <c r="I7" s="88" t="s">
        <v>172</v>
      </c>
      <c r="J7" s="88" t="s">
        <v>209</v>
      </c>
      <c r="K7" s="88" t="s">
        <v>216</v>
      </c>
    </row>
    <row r="8" spans="1:11" ht="60.75" x14ac:dyDescent="0.25">
      <c r="A8" s="141"/>
      <c r="B8" s="88" t="s">
        <v>173</v>
      </c>
      <c r="C8" s="89" t="s">
        <v>279</v>
      </c>
      <c r="D8" s="88" t="s">
        <v>173</v>
      </c>
      <c r="E8" s="89" t="s">
        <v>279</v>
      </c>
      <c r="F8" s="88" t="s">
        <v>173</v>
      </c>
      <c r="G8" s="89" t="s">
        <v>279</v>
      </c>
      <c r="H8" s="88" t="s">
        <v>173</v>
      </c>
      <c r="I8" s="89" t="s">
        <v>279</v>
      </c>
      <c r="J8" s="88" t="s">
        <v>173</v>
      </c>
      <c r="K8" s="89" t="s">
        <v>279</v>
      </c>
    </row>
    <row r="9" spans="1:11" ht="40.5" x14ac:dyDescent="0.25">
      <c r="A9" s="141"/>
      <c r="B9" s="88" t="s">
        <v>174</v>
      </c>
      <c r="C9" s="88" t="s">
        <v>187</v>
      </c>
      <c r="D9" s="88" t="s">
        <v>174</v>
      </c>
      <c r="E9" s="88" t="s">
        <v>187</v>
      </c>
      <c r="F9" s="88" t="s">
        <v>174</v>
      </c>
      <c r="G9" s="88" t="s">
        <v>187</v>
      </c>
      <c r="H9" s="88" t="s">
        <v>174</v>
      </c>
      <c r="I9" s="88" t="s">
        <v>187</v>
      </c>
      <c r="J9" s="88" t="s">
        <v>174</v>
      </c>
      <c r="K9" s="88" t="s">
        <v>187</v>
      </c>
    </row>
    <row r="10" spans="1:11" ht="26.25" customHeight="1" x14ac:dyDescent="0.25">
      <c r="A10" s="86" t="s">
        <v>91</v>
      </c>
      <c r="B10" s="88" t="s">
        <v>261</v>
      </c>
      <c r="C10" s="88" t="s">
        <v>261</v>
      </c>
      <c r="D10" s="88" t="s">
        <v>261</v>
      </c>
      <c r="E10" s="88" t="s">
        <v>261</v>
      </c>
      <c r="F10" s="88" t="s">
        <v>261</v>
      </c>
      <c r="G10" s="88" t="s">
        <v>261</v>
      </c>
      <c r="H10" s="88" t="s">
        <v>261</v>
      </c>
      <c r="I10" s="88" t="s">
        <v>261</v>
      </c>
      <c r="J10" s="88" t="s">
        <v>261</v>
      </c>
      <c r="K10" s="88" t="s">
        <v>261</v>
      </c>
    </row>
    <row r="11" spans="1:11" ht="60.75" x14ac:dyDescent="0.25">
      <c r="A11" s="141" t="s">
        <v>182</v>
      </c>
      <c r="B11" s="88" t="s">
        <v>230</v>
      </c>
      <c r="C11" s="88" t="s">
        <v>280</v>
      </c>
      <c r="D11" s="88" t="s">
        <v>196</v>
      </c>
      <c r="E11" s="88" t="s">
        <v>206</v>
      </c>
      <c r="F11" s="88" t="s">
        <v>201</v>
      </c>
      <c r="G11" s="88" t="s">
        <v>237</v>
      </c>
      <c r="H11" s="88" t="s">
        <v>276</v>
      </c>
      <c r="I11" s="88" t="s">
        <v>201</v>
      </c>
      <c r="J11" s="88" t="s">
        <v>196</v>
      </c>
      <c r="K11" s="88" t="s">
        <v>217</v>
      </c>
    </row>
    <row r="12" spans="1:11" ht="63.75" customHeight="1" x14ac:dyDescent="0.25">
      <c r="A12" s="141"/>
      <c r="B12" s="88" t="s">
        <v>175</v>
      </c>
      <c r="C12" s="88" t="s">
        <v>188</v>
      </c>
      <c r="D12" s="88" t="s">
        <v>211</v>
      </c>
      <c r="E12" s="88" t="s">
        <v>207</v>
      </c>
      <c r="F12" s="88" t="s">
        <v>202</v>
      </c>
      <c r="G12" s="88" t="s">
        <v>213</v>
      </c>
      <c r="H12" s="88" t="s">
        <v>214</v>
      </c>
      <c r="I12" s="88" t="s">
        <v>239</v>
      </c>
      <c r="J12" s="88" t="s">
        <v>207</v>
      </c>
      <c r="K12" s="88" t="s">
        <v>212</v>
      </c>
    </row>
    <row r="13" spans="1:11" ht="31.5" customHeight="1" x14ac:dyDescent="0.25">
      <c r="A13" s="141"/>
      <c r="B13" s="88" t="s">
        <v>176</v>
      </c>
      <c r="C13" s="88" t="s">
        <v>176</v>
      </c>
      <c r="D13" s="88" t="s">
        <v>176</v>
      </c>
      <c r="E13" s="88" t="s">
        <v>176</v>
      </c>
      <c r="F13" s="88" t="s">
        <v>176</v>
      </c>
      <c r="G13" s="88" t="s">
        <v>176</v>
      </c>
      <c r="H13" s="88" t="s">
        <v>176</v>
      </c>
      <c r="I13" s="88" t="s">
        <v>176</v>
      </c>
      <c r="J13" s="88" t="s">
        <v>176</v>
      </c>
      <c r="K13" s="88" t="s">
        <v>176</v>
      </c>
    </row>
    <row r="14" spans="1:11" ht="81" x14ac:dyDescent="0.25">
      <c r="A14" s="141"/>
      <c r="B14" s="88" t="s">
        <v>177</v>
      </c>
      <c r="C14" s="88" t="s">
        <v>189</v>
      </c>
      <c r="D14" s="88" t="s">
        <v>197</v>
      </c>
      <c r="E14" s="88" t="s">
        <v>208</v>
      </c>
      <c r="F14" s="88" t="s">
        <v>281</v>
      </c>
      <c r="G14" s="88" t="s">
        <v>218</v>
      </c>
      <c r="H14" s="88" t="s">
        <v>219</v>
      </c>
      <c r="I14" s="88" t="s">
        <v>220</v>
      </c>
      <c r="J14" s="88" t="s">
        <v>282</v>
      </c>
      <c r="K14" s="88" t="s">
        <v>283</v>
      </c>
    </row>
    <row r="15" spans="1:11" ht="49.5" customHeight="1" x14ac:dyDescent="0.25">
      <c r="A15" s="141"/>
      <c r="B15" s="88" t="s">
        <v>176</v>
      </c>
      <c r="C15" s="88" t="s">
        <v>176</v>
      </c>
      <c r="D15" s="88" t="s">
        <v>176</v>
      </c>
      <c r="E15" s="88" t="s">
        <v>176</v>
      </c>
      <c r="F15" s="88" t="s">
        <v>176</v>
      </c>
      <c r="G15" s="88" t="s">
        <v>176</v>
      </c>
      <c r="H15" s="88" t="s">
        <v>176</v>
      </c>
      <c r="I15" s="88" t="s">
        <v>176</v>
      </c>
      <c r="J15" s="88" t="s">
        <v>176</v>
      </c>
      <c r="K15" s="88" t="s">
        <v>176</v>
      </c>
    </row>
    <row r="16" spans="1:11" ht="40.5" x14ac:dyDescent="0.25">
      <c r="A16" s="141"/>
      <c r="B16" s="88" t="s">
        <v>178</v>
      </c>
      <c r="C16" s="88" t="s">
        <v>190</v>
      </c>
      <c r="D16" s="88" t="s">
        <v>178</v>
      </c>
      <c r="E16" s="88" t="s">
        <v>190</v>
      </c>
      <c r="F16" s="88" t="s">
        <v>178</v>
      </c>
      <c r="G16" s="88" t="s">
        <v>190</v>
      </c>
      <c r="H16" s="88" t="s">
        <v>178</v>
      </c>
      <c r="I16" s="88" t="s">
        <v>190</v>
      </c>
      <c r="J16" s="88" t="s">
        <v>178</v>
      </c>
      <c r="K16" s="88" t="s">
        <v>190</v>
      </c>
    </row>
    <row r="17" spans="1:12" ht="40.5" x14ac:dyDescent="0.25">
      <c r="A17" s="142" t="s">
        <v>183</v>
      </c>
      <c r="B17" s="88" t="s">
        <v>292</v>
      </c>
      <c r="C17" s="88" t="s">
        <v>191</v>
      </c>
      <c r="D17" s="88" t="s">
        <v>293</v>
      </c>
      <c r="E17" s="88" t="s">
        <v>292</v>
      </c>
      <c r="F17" s="88" t="s">
        <v>293</v>
      </c>
      <c r="G17" s="88" t="s">
        <v>293</v>
      </c>
      <c r="H17" s="88" t="s">
        <v>292</v>
      </c>
      <c r="I17" s="88" t="s">
        <v>191</v>
      </c>
      <c r="J17" s="88" t="s">
        <v>293</v>
      </c>
      <c r="K17" s="88" t="s">
        <v>292</v>
      </c>
    </row>
    <row r="18" spans="1:12" ht="20.25" x14ac:dyDescent="0.25">
      <c r="A18" s="142"/>
      <c r="B18" s="88" t="s">
        <v>38</v>
      </c>
      <c r="C18" s="88" t="s">
        <v>192</v>
      </c>
      <c r="D18" s="88" t="s">
        <v>38</v>
      </c>
      <c r="E18" s="88" t="s">
        <v>231</v>
      </c>
      <c r="F18" s="88" t="s">
        <v>192</v>
      </c>
      <c r="G18" s="88" t="s">
        <v>38</v>
      </c>
      <c r="H18" s="88" t="s">
        <v>231</v>
      </c>
      <c r="I18" s="88" t="s">
        <v>192</v>
      </c>
      <c r="J18" s="88" t="s">
        <v>38</v>
      </c>
      <c r="K18" s="88" t="s">
        <v>221</v>
      </c>
    </row>
    <row r="19" spans="1:12" ht="81" x14ac:dyDescent="0.25">
      <c r="A19" s="141" t="s">
        <v>184</v>
      </c>
      <c r="B19" s="88" t="s">
        <v>179</v>
      </c>
      <c r="C19" s="88" t="s">
        <v>193</v>
      </c>
      <c r="D19" s="88" t="s">
        <v>199</v>
      </c>
      <c r="E19" s="88" t="s">
        <v>209</v>
      </c>
      <c r="F19" s="88" t="s">
        <v>204</v>
      </c>
      <c r="G19" s="88" t="s">
        <v>222</v>
      </c>
      <c r="H19" s="88" t="s">
        <v>223</v>
      </c>
      <c r="I19" s="88" t="s">
        <v>224</v>
      </c>
      <c r="J19" s="88" t="s">
        <v>193</v>
      </c>
      <c r="K19" s="88" t="s">
        <v>225</v>
      </c>
    </row>
    <row r="20" spans="1:12" ht="20.25" x14ac:dyDescent="0.25">
      <c r="A20" s="141"/>
      <c r="B20" s="88" t="s">
        <v>176</v>
      </c>
      <c r="C20" s="88" t="s">
        <v>176</v>
      </c>
      <c r="D20" s="88" t="s">
        <v>176</v>
      </c>
      <c r="E20" s="88" t="s">
        <v>176</v>
      </c>
      <c r="F20" s="88" t="s">
        <v>176</v>
      </c>
      <c r="G20" s="88" t="s">
        <v>176</v>
      </c>
      <c r="H20" s="88" t="s">
        <v>176</v>
      </c>
      <c r="I20" s="88" t="s">
        <v>176</v>
      </c>
      <c r="J20" s="88" t="s">
        <v>176</v>
      </c>
      <c r="K20" s="88" t="s">
        <v>176</v>
      </c>
    </row>
    <row r="21" spans="1:12" ht="60.75" x14ac:dyDescent="0.25">
      <c r="A21" s="141"/>
      <c r="B21" s="88" t="s">
        <v>284</v>
      </c>
      <c r="C21" s="88" t="s">
        <v>194</v>
      </c>
      <c r="D21" s="88" t="s">
        <v>180</v>
      </c>
      <c r="E21" s="88" t="s">
        <v>198</v>
      </c>
      <c r="F21" s="88" t="s">
        <v>180</v>
      </c>
      <c r="G21" s="88" t="s">
        <v>284</v>
      </c>
      <c r="H21" s="88" t="s">
        <v>198</v>
      </c>
      <c r="I21" s="88" t="s">
        <v>285</v>
      </c>
      <c r="J21" s="88" t="s">
        <v>180</v>
      </c>
      <c r="K21" s="88" t="s">
        <v>198</v>
      </c>
    </row>
    <row r="22" spans="1:12" ht="15.75" customHeight="1" x14ac:dyDescent="0.25"/>
    <row r="25" spans="1:12" ht="113.25" customHeight="1" x14ac:dyDescent="0.25"/>
    <row r="26" spans="1:12" ht="20.25" x14ac:dyDescent="0.3">
      <c r="A26" s="85"/>
      <c r="B26" s="143" t="s">
        <v>226</v>
      </c>
      <c r="C26" s="143"/>
      <c r="D26" s="143"/>
      <c r="E26" s="143"/>
      <c r="F26" s="143"/>
      <c r="G26" s="143"/>
      <c r="H26" s="143"/>
      <c r="I26" s="143"/>
      <c r="J26" s="143"/>
      <c r="K26" s="85"/>
    </row>
    <row r="27" spans="1:12" ht="8.25" customHeight="1" x14ac:dyDescent="0.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2" ht="20.25" hidden="1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2" ht="20.25" x14ac:dyDescent="0.25">
      <c r="A29" s="144" t="s">
        <v>181</v>
      </c>
      <c r="B29" s="91" t="s">
        <v>65</v>
      </c>
      <c r="C29" s="91" t="s">
        <v>96</v>
      </c>
      <c r="D29" s="91" t="s">
        <v>110</v>
      </c>
      <c r="E29" s="91" t="s">
        <v>123</v>
      </c>
      <c r="F29" s="91" t="s">
        <v>131</v>
      </c>
      <c r="G29" s="91" t="s">
        <v>142</v>
      </c>
      <c r="H29" s="91" t="s">
        <v>143</v>
      </c>
      <c r="I29" s="91" t="s">
        <v>144</v>
      </c>
      <c r="J29" s="91" t="s">
        <v>145</v>
      </c>
      <c r="K29" s="91" t="s">
        <v>146</v>
      </c>
      <c r="L29" s="66"/>
    </row>
    <row r="30" spans="1:12" ht="56.25" customHeight="1" x14ac:dyDescent="0.25">
      <c r="A30" s="145"/>
      <c r="B30" s="88" t="s">
        <v>172</v>
      </c>
      <c r="C30" s="88" t="s">
        <v>200</v>
      </c>
      <c r="D30" s="88" t="s">
        <v>241</v>
      </c>
      <c r="E30" s="88" t="s">
        <v>243</v>
      </c>
      <c r="F30" s="88" t="s">
        <v>242</v>
      </c>
      <c r="G30" s="88" t="s">
        <v>215</v>
      </c>
      <c r="H30" s="88" t="s">
        <v>205</v>
      </c>
      <c r="I30" s="88" t="s">
        <v>172</v>
      </c>
      <c r="J30" s="88" t="s">
        <v>200</v>
      </c>
      <c r="K30" s="88" t="s">
        <v>241</v>
      </c>
      <c r="L30" s="66"/>
    </row>
    <row r="31" spans="1:12" ht="60.75" x14ac:dyDescent="0.25">
      <c r="A31" s="145"/>
      <c r="B31" s="88" t="s">
        <v>173</v>
      </c>
      <c r="C31" s="89" t="s">
        <v>279</v>
      </c>
      <c r="D31" s="88" t="s">
        <v>173</v>
      </c>
      <c r="E31" s="89" t="s">
        <v>279</v>
      </c>
      <c r="F31" s="88" t="s">
        <v>173</v>
      </c>
      <c r="G31" s="89" t="s">
        <v>279</v>
      </c>
      <c r="H31" s="88" t="s">
        <v>173</v>
      </c>
      <c r="I31" s="89" t="s">
        <v>279</v>
      </c>
      <c r="J31" s="88" t="s">
        <v>173</v>
      </c>
      <c r="K31" s="89" t="s">
        <v>279</v>
      </c>
      <c r="L31" s="66"/>
    </row>
    <row r="32" spans="1:12" ht="40.5" x14ac:dyDescent="0.25">
      <c r="A32" s="146"/>
      <c r="B32" s="88" t="s">
        <v>187</v>
      </c>
      <c r="C32" s="88" t="s">
        <v>174</v>
      </c>
      <c r="D32" s="88" t="s">
        <v>187</v>
      </c>
      <c r="E32" s="88" t="s">
        <v>174</v>
      </c>
      <c r="F32" s="88" t="s">
        <v>187</v>
      </c>
      <c r="G32" s="88" t="s">
        <v>174</v>
      </c>
      <c r="H32" s="88" t="s">
        <v>187</v>
      </c>
      <c r="I32" s="88" t="s">
        <v>174</v>
      </c>
      <c r="J32" s="88" t="s">
        <v>187</v>
      </c>
      <c r="K32" s="88" t="s">
        <v>174</v>
      </c>
      <c r="L32" s="66"/>
    </row>
    <row r="33" spans="1:12" ht="23.25" customHeight="1" x14ac:dyDescent="0.25">
      <c r="A33" s="91" t="s">
        <v>91</v>
      </c>
      <c r="B33" s="88" t="s">
        <v>261</v>
      </c>
      <c r="C33" s="88" t="s">
        <v>261</v>
      </c>
      <c r="D33" s="88" t="s">
        <v>261</v>
      </c>
      <c r="E33" s="88" t="s">
        <v>261</v>
      </c>
      <c r="F33" s="88" t="s">
        <v>261</v>
      </c>
      <c r="G33" s="88" t="s">
        <v>261</v>
      </c>
      <c r="H33" s="88" t="s">
        <v>261</v>
      </c>
      <c r="I33" s="88" t="s">
        <v>261</v>
      </c>
      <c r="J33" s="88" t="s">
        <v>261</v>
      </c>
      <c r="K33" s="88" t="s">
        <v>261</v>
      </c>
      <c r="L33" s="66"/>
    </row>
    <row r="34" spans="1:12" ht="60.75" x14ac:dyDescent="0.25">
      <c r="A34" s="144" t="s">
        <v>182</v>
      </c>
      <c r="B34" s="88" t="s">
        <v>230</v>
      </c>
      <c r="C34" s="88" t="s">
        <v>227</v>
      </c>
      <c r="D34" s="88" t="s">
        <v>196</v>
      </c>
      <c r="E34" s="88" t="s">
        <v>237</v>
      </c>
      <c r="F34" s="88" t="s">
        <v>227</v>
      </c>
      <c r="G34" s="88" t="s">
        <v>237</v>
      </c>
      <c r="H34" s="88" t="s">
        <v>276</v>
      </c>
      <c r="I34" s="88" t="s">
        <v>227</v>
      </c>
      <c r="J34" s="88" t="s">
        <v>238</v>
      </c>
      <c r="K34" s="88" t="s">
        <v>227</v>
      </c>
      <c r="L34" s="66"/>
    </row>
    <row r="35" spans="1:12" ht="52.5" customHeight="1" x14ac:dyDescent="0.25">
      <c r="A35" s="145"/>
      <c r="B35" s="88" t="s">
        <v>188</v>
      </c>
      <c r="C35" s="88" t="s">
        <v>228</v>
      </c>
      <c r="D35" s="88" t="s">
        <v>239</v>
      </c>
      <c r="E35" s="88" t="s">
        <v>207</v>
      </c>
      <c r="F35" s="88" t="s">
        <v>202</v>
      </c>
      <c r="G35" s="88" t="s">
        <v>213</v>
      </c>
      <c r="H35" s="88" t="s">
        <v>211</v>
      </c>
      <c r="I35" s="88" t="s">
        <v>240</v>
      </c>
      <c r="J35" s="88" t="s">
        <v>212</v>
      </c>
      <c r="K35" s="88" t="s">
        <v>207</v>
      </c>
      <c r="L35" s="66"/>
    </row>
    <row r="36" spans="1:12" ht="31.5" customHeight="1" x14ac:dyDescent="0.25">
      <c r="A36" s="145"/>
      <c r="B36" s="88" t="s">
        <v>176</v>
      </c>
      <c r="C36" s="88" t="s">
        <v>176</v>
      </c>
      <c r="D36" s="88" t="s">
        <v>176</v>
      </c>
      <c r="E36" s="88" t="s">
        <v>176</v>
      </c>
      <c r="F36" s="88" t="s">
        <v>176</v>
      </c>
      <c r="G36" s="88" t="s">
        <v>176</v>
      </c>
      <c r="H36" s="88" t="s">
        <v>176</v>
      </c>
      <c r="I36" s="88" t="s">
        <v>176</v>
      </c>
      <c r="J36" s="88" t="s">
        <v>176</v>
      </c>
      <c r="K36" s="88" t="s">
        <v>176</v>
      </c>
      <c r="L36" s="66"/>
    </row>
    <row r="37" spans="1:12" ht="81" x14ac:dyDescent="0.25">
      <c r="A37" s="145"/>
      <c r="B37" s="88" t="s">
        <v>177</v>
      </c>
      <c r="C37" s="88" t="s">
        <v>197</v>
      </c>
      <c r="D37" s="88" t="s">
        <v>286</v>
      </c>
      <c r="E37" s="88" t="s">
        <v>287</v>
      </c>
      <c r="F37" s="88" t="s">
        <v>220</v>
      </c>
      <c r="G37" s="88" t="s">
        <v>189</v>
      </c>
      <c r="H37" s="88" t="s">
        <v>234</v>
      </c>
      <c r="I37" s="88" t="s">
        <v>235</v>
      </c>
      <c r="J37" s="88" t="s">
        <v>208</v>
      </c>
      <c r="K37" s="88" t="s">
        <v>288</v>
      </c>
      <c r="L37" s="66"/>
    </row>
    <row r="38" spans="1:12" ht="31.5" customHeight="1" x14ac:dyDescent="0.25">
      <c r="A38" s="145"/>
      <c r="B38" s="88" t="s">
        <v>176</v>
      </c>
      <c r="C38" s="88" t="s">
        <v>176</v>
      </c>
      <c r="D38" s="88" t="s">
        <v>176</v>
      </c>
      <c r="E38" s="88" t="s">
        <v>176</v>
      </c>
      <c r="F38" s="88" t="s">
        <v>176</v>
      </c>
      <c r="G38" s="88" t="s">
        <v>176</v>
      </c>
      <c r="H38" s="88" t="s">
        <v>176</v>
      </c>
      <c r="I38" s="88" t="s">
        <v>176</v>
      </c>
      <c r="J38" s="88" t="s">
        <v>176</v>
      </c>
      <c r="K38" s="88" t="s">
        <v>176</v>
      </c>
      <c r="L38" s="66"/>
    </row>
    <row r="39" spans="1:12" ht="40.5" x14ac:dyDescent="0.25">
      <c r="A39" s="146"/>
      <c r="B39" s="88" t="s">
        <v>178</v>
      </c>
      <c r="C39" s="88" t="s">
        <v>190</v>
      </c>
      <c r="D39" s="88" t="s">
        <v>178</v>
      </c>
      <c r="E39" s="88" t="s">
        <v>190</v>
      </c>
      <c r="F39" s="88" t="s">
        <v>178</v>
      </c>
      <c r="G39" s="88" t="s">
        <v>190</v>
      </c>
      <c r="H39" s="88" t="s">
        <v>178</v>
      </c>
      <c r="I39" s="88" t="s">
        <v>190</v>
      </c>
      <c r="J39" s="88" t="s">
        <v>178</v>
      </c>
      <c r="K39" s="88" t="s">
        <v>190</v>
      </c>
      <c r="L39" s="66"/>
    </row>
    <row r="40" spans="1:12" ht="40.5" x14ac:dyDescent="0.25">
      <c r="A40" s="147" t="s">
        <v>183</v>
      </c>
      <c r="B40" s="88" t="s">
        <v>191</v>
      </c>
      <c r="C40" s="88" t="s">
        <v>292</v>
      </c>
      <c r="D40" s="88" t="s">
        <v>293</v>
      </c>
      <c r="E40" s="88" t="s">
        <v>292</v>
      </c>
      <c r="F40" s="88" t="s">
        <v>293</v>
      </c>
      <c r="G40" s="88" t="s">
        <v>292</v>
      </c>
      <c r="H40" s="88" t="s">
        <v>293</v>
      </c>
      <c r="I40" s="88" t="s">
        <v>293</v>
      </c>
      <c r="J40" s="88" t="s">
        <v>293</v>
      </c>
      <c r="K40" s="88" t="s">
        <v>191</v>
      </c>
      <c r="L40" s="66"/>
    </row>
    <row r="41" spans="1:12" ht="20.25" x14ac:dyDescent="0.25">
      <c r="A41" s="148"/>
      <c r="B41" s="88" t="s">
        <v>231</v>
      </c>
      <c r="C41" s="88" t="s">
        <v>38</v>
      </c>
      <c r="D41" s="88" t="s">
        <v>192</v>
      </c>
      <c r="E41" s="88" t="s">
        <v>231</v>
      </c>
      <c r="F41" s="88" t="s">
        <v>38</v>
      </c>
      <c r="G41" s="88" t="s">
        <v>38</v>
      </c>
      <c r="H41" s="88" t="s">
        <v>221</v>
      </c>
      <c r="I41" s="88" t="s">
        <v>192</v>
      </c>
      <c r="J41" s="88" t="s">
        <v>289</v>
      </c>
      <c r="K41" s="88" t="s">
        <v>192</v>
      </c>
      <c r="L41" s="66"/>
    </row>
    <row r="42" spans="1:12" ht="58.5" customHeight="1" x14ac:dyDescent="0.25">
      <c r="A42" s="144" t="s">
        <v>184</v>
      </c>
      <c r="B42" s="88" t="s">
        <v>193</v>
      </c>
      <c r="C42" s="88" t="s">
        <v>229</v>
      </c>
      <c r="D42" s="88" t="s">
        <v>204</v>
      </c>
      <c r="E42" s="88" t="s">
        <v>232</v>
      </c>
      <c r="F42" s="88" t="s">
        <v>233</v>
      </c>
      <c r="G42" s="88" t="s">
        <v>224</v>
      </c>
      <c r="H42" s="88" t="s">
        <v>290</v>
      </c>
      <c r="I42" s="88" t="s">
        <v>204</v>
      </c>
      <c r="J42" s="88" t="s">
        <v>236</v>
      </c>
      <c r="K42" s="88" t="s">
        <v>209</v>
      </c>
      <c r="L42" s="66"/>
    </row>
    <row r="43" spans="1:12" ht="20.25" x14ac:dyDescent="0.25">
      <c r="A43" s="145"/>
      <c r="B43" s="88" t="s">
        <v>176</v>
      </c>
      <c r="C43" s="88" t="s">
        <v>176</v>
      </c>
      <c r="D43" s="88" t="s">
        <v>176</v>
      </c>
      <c r="E43" s="88" t="s">
        <v>176</v>
      </c>
      <c r="F43" s="88" t="s">
        <v>176</v>
      </c>
      <c r="G43" s="88" t="s">
        <v>176</v>
      </c>
      <c r="H43" s="88" t="s">
        <v>176</v>
      </c>
      <c r="I43" s="88" t="s">
        <v>176</v>
      </c>
      <c r="J43" s="88" t="s">
        <v>176</v>
      </c>
      <c r="K43" s="88" t="s">
        <v>176</v>
      </c>
      <c r="L43" s="66"/>
    </row>
    <row r="44" spans="1:12" ht="60.75" x14ac:dyDescent="0.25">
      <c r="A44" s="146"/>
      <c r="B44" s="88" t="s">
        <v>194</v>
      </c>
      <c r="C44" s="88" t="s">
        <v>284</v>
      </c>
      <c r="D44" s="88" t="s">
        <v>291</v>
      </c>
      <c r="E44" s="88" t="s">
        <v>180</v>
      </c>
      <c r="F44" s="88" t="s">
        <v>119</v>
      </c>
      <c r="G44" s="88" t="s">
        <v>180</v>
      </c>
      <c r="H44" s="88" t="s">
        <v>284</v>
      </c>
      <c r="I44" s="88" t="s">
        <v>198</v>
      </c>
      <c r="J44" s="88" t="s">
        <v>180</v>
      </c>
      <c r="K44" s="88" t="s">
        <v>198</v>
      </c>
      <c r="L44" s="66"/>
    </row>
    <row r="45" spans="1:12" ht="15.75" customHeight="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</row>
    <row r="48" spans="1:12" ht="18.75" x14ac:dyDescent="0.3">
      <c r="B48" s="70"/>
    </row>
  </sheetData>
  <mergeCells count="10">
    <mergeCell ref="B26:J26"/>
    <mergeCell ref="A29:A32"/>
    <mergeCell ref="A34:A39"/>
    <mergeCell ref="A40:A41"/>
    <mergeCell ref="A42:A44"/>
    <mergeCell ref="B4:J4"/>
    <mergeCell ref="A6:A9"/>
    <mergeCell ref="A11:A16"/>
    <mergeCell ref="A17:A18"/>
    <mergeCell ref="A19:A21"/>
  </mergeCells>
  <pageMargins left="0.31496062992125984" right="0.31496062992125984" top="0.15748031496062992" bottom="0.15748031496062992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</vt:lpstr>
      <vt:lpstr>зима, весна</vt:lpstr>
      <vt:lpstr>лето, осень</vt:lpstr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2020-01-21T04:12:04Z</cp:lastPrinted>
  <dcterms:created xsi:type="dcterms:W3CDTF">2020-01-06T08:07:25Z</dcterms:created>
  <dcterms:modified xsi:type="dcterms:W3CDTF">2020-01-21T04:12:32Z</dcterms:modified>
</cp:coreProperties>
</file>